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εισαγωγη δεδομενων" sheetId="1" r:id="rId1"/>
    <sheet name="υπερωριες μονιμων" sheetId="2" r:id="rId2"/>
    <sheet name="διαθεση μονιμων" sheetId="3" r:id="rId3"/>
  </sheets>
  <definedNames>
    <definedName name="Excel_BuiltIn__FilterDatabase">'εισαγωγη δεδομενων'!#REF!</definedName>
    <definedName name="_xlnm.Print_Area" localSheetId="2">'διαθεση μονιμων'!$A$1:$U$34</definedName>
    <definedName name="_xlnm.Print_Area" localSheetId="1">'υπερωριες μονιμων'!$A$1:$U$34</definedName>
  </definedNames>
  <calcPr fullCalcOnLoad="1"/>
</workbook>
</file>

<file path=xl/sharedStrings.xml><?xml version="1.0" encoding="utf-8"?>
<sst xmlns="http://schemas.openxmlformats.org/spreadsheetml/2006/main" count="131" uniqueCount="73">
  <si>
    <t>ΣΧΟΛΙΚΟ ΕΤΟΣ :</t>
  </si>
  <si>
    <t>ΣΧΟΛΕΙΟ</t>
  </si>
  <si>
    <t>ΟΙΚΟΝΟΜΙΚΟ ΕΤΟΣ:</t>
  </si>
  <si>
    <t>ΔΙΕΥΘΥΝΣΗ ΣΧΟΛΕΙΟΥ</t>
  </si>
  <si>
    <t>ΑΡΙΘΜΟΣ ΚΑΤΑΣΤΑΣΗΣ:</t>
  </si>
  <si>
    <t>ΤΗΛΕΦΩΝΟ ΣΧΟΛΕΙΟΥ</t>
  </si>
  <si>
    <t>ΟΝΟΜΑΤΕΠΩΝΥΜΟ ΔΙΕΥΘΥΝΤΗ</t>
  </si>
  <si>
    <t>ΠΕΡΙΟΔΟΣ ΥΠΕΡΩΡΙΩΝ</t>
  </si>
  <si>
    <t>ΕΞΟΥΣΙΟΔΟΤΕΙΤΑΙ Ο</t>
  </si>
  <si>
    <t>ΤΟΠΟΣ / ΗΜΕΡΟΜΗΝΙΑ</t>
  </si>
  <si>
    <t>ΟΝΟΜΑΤΕΠΩΝΥΜΟ</t>
  </si>
  <si>
    <t>ΠΑΤΡΩΝΥΜΟ</t>
  </si>
  <si>
    <t>Δ.Ο.Υ</t>
  </si>
  <si>
    <t>ΑΦΜ</t>
  </si>
  <si>
    <t>ΕΙΣΑΓΩΓΙΚΟ ΜΚ</t>
  </si>
  <si>
    <t>ΑΣΦΑΛΙΣΜΕΝΟΣ ΠΡΙΝ ΤΟ 93 / ΑΣΦΑΛΙΣΜΕΝΟΣ ΜΕΤΑ ΤΟ 93</t>
  </si>
  <si>
    <t xml:space="preserve">ΩΡΕΣ ΠΟΥ ΠΡΑΓΜΑΤΟΠΟΙΗΘΗΚΑΝ </t>
  </si>
  <si>
    <t>ΩΡΙΑΙΑ ΑΜΟΙΒΗ</t>
  </si>
  <si>
    <t xml:space="preserve">Συμπληρώνετε τις περιοχές με το πράσινο χρώμα </t>
  </si>
  <si>
    <t xml:space="preserve">Στην στήλη για το ασφαλισμένος πρίν το 93 βαζετε το 1 ενώ για το ασφαλισμένος μετά το 93 βάζετε 2 </t>
  </si>
  <si>
    <t>Πηγαίνετε στο ανάλογο φύλλο υπερωρίες ή διαθεση μονίμων και εκτυπώστε</t>
  </si>
  <si>
    <t>ΕΛΛΗΝΙΚΗ ΔΗΜΟΚΡΑΤΙΑ</t>
  </si>
  <si>
    <t>ΥΠΟΥΡΓΕΙΟ ΠΑΙΔΕΙΑΣ ΔΙΑ ΒΙΟΥ ΜΑΘΗΣΗΣ &amp; ΘΡΗΣΚ/ΤΩΝ</t>
  </si>
  <si>
    <t xml:space="preserve">ΠΕΡΙΦΕΡΙΑΚΗ Δ/ΝΣΗ Π/ΘΜΙΑΣ &amp; Δ/ΘΜΙΑΣ </t>
  </si>
  <si>
    <t>ΕΚΠ/ΣΗΣ Β. ΑΙΓΑΙΟΥ</t>
  </si>
  <si>
    <t>Δ/ΝΣΗ ΔΕΥΤ. ΕΚΠ/ΣΗΣ ΣΑΜΟΥ</t>
  </si>
  <si>
    <t xml:space="preserve">ΣΧΟΛΕΙΟ </t>
  </si>
  <si>
    <t xml:space="preserve">Κ Α Τ Α Σ Τ Α Σ Η  Π Λ Η Ρ Ω Μ Η Σ   Υ Π Ε Ρ Ω Ρ Ι Ω Ν </t>
  </si>
  <si>
    <t xml:space="preserve">Δ/ΝΣΗ </t>
  </si>
  <si>
    <t>ΜΟΝΙΜΩΝ ΕΚΠ/ΚΩΝ</t>
  </si>
  <si>
    <t xml:space="preserve">ΤΗΛ </t>
  </si>
  <si>
    <t xml:space="preserve">ΠΕΡΙΟΔΟΣ   </t>
  </si>
  <si>
    <t>ΕΙΣΑΓΩΓΙΚΟ Μ.Κ</t>
  </si>
  <si>
    <t>ΣΥΝΟΛΟ ΑΠΟΔΟΧΩΝ</t>
  </si>
  <si>
    <t>ΚΡΑΤΗΣΕΙΣ</t>
  </si>
  <si>
    <t>ΥΠΟΓ/ΦΗ</t>
  </si>
  <si>
    <t>Α</t>
  </si>
  <si>
    <t>ΕΡΓΟΔΟΤΗ</t>
  </si>
  <si>
    <t>ΑΣΦΑΛΙΣΜΕΝΟΥ</t>
  </si>
  <si>
    <t>ΦΟΡΟΣ</t>
  </si>
  <si>
    <t>\</t>
  </si>
  <si>
    <t>ΑΡ.</t>
  </si>
  <si>
    <t>ΩΡΙΑΙΑ</t>
  </si>
  <si>
    <t>ΥΓΕΙΟΝ.</t>
  </si>
  <si>
    <t>ΜΤΠΥ</t>
  </si>
  <si>
    <t>ΤΕΑΔΥ</t>
  </si>
  <si>
    <t>ΤΠΔΥ</t>
  </si>
  <si>
    <t>ΦΟΡ.ΑΛ</t>
  </si>
  <si>
    <t>ΕΙΣΟΔ.</t>
  </si>
  <si>
    <t>ΣΥΝΟΛΟ</t>
  </si>
  <si>
    <t>ΚΑΘΑΡΟ</t>
  </si>
  <si>
    <t>(ΔΙΚΑΙΟΥΧΟΥ)</t>
  </si>
  <si>
    <t>ΩΡ</t>
  </si>
  <si>
    <t>ΑΜ/ΒΗ</t>
  </si>
  <si>
    <t>ΚΡΑΤΗΣ.</t>
  </si>
  <si>
    <t>ΑΚΑΘΑΡΙΣΤΩΝ</t>
  </si>
  <si>
    <t>ΠΟΣΟ</t>
  </si>
  <si>
    <t>Μετοχικο</t>
  </si>
  <si>
    <t>Τ.Αρωγης</t>
  </si>
  <si>
    <t>Υγειονομικη</t>
  </si>
  <si>
    <t>Συνολο</t>
  </si>
  <si>
    <t>Φορος</t>
  </si>
  <si>
    <t xml:space="preserve"> </t>
  </si>
  <si>
    <t>o</t>
  </si>
  <si>
    <t>Ο ΔΙΕΥΘΥΝΤΗΣ</t>
  </si>
  <si>
    <t>Κ Α Τ Α Σ Τ Α Σ Η  Π Λ Η Ρ Ω Μ Η Σ   ΔΙΑΘΕΣΗΣ</t>
  </si>
  <si>
    <t>Α/Α</t>
  </si>
  <si>
    <t>ΥΓΕΙΟΝ</t>
  </si>
  <si>
    <t>Φόρος</t>
  </si>
  <si>
    <t>αλ.2%</t>
  </si>
  <si>
    <t>ΑΚΑΘΑΡ</t>
  </si>
  <si>
    <t>εφκα ΕΡΓΟ ΕΙΔΟΣ</t>
  </si>
  <si>
    <t xml:space="preserve">εφκα ΕΓΑζ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</si>
</sst>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"/>
    <numFmt numFmtId="166" formatCode="dd/mm/yyyy"/>
  </numFmts>
  <fonts count="54">
    <font>
      <sz val="10"/>
      <name val="HellasArial"/>
      <family val="0"/>
    </font>
    <font>
      <sz val="10"/>
      <name val="Arial"/>
      <family val="0"/>
    </font>
    <font>
      <b/>
      <sz val="9"/>
      <name val="Arial Greek"/>
      <family val="2"/>
    </font>
    <font>
      <b/>
      <sz val="8"/>
      <name val="HellasCour"/>
      <family val="0"/>
    </font>
    <font>
      <b/>
      <sz val="16"/>
      <name val="HellasArial"/>
      <family val="0"/>
    </font>
    <font>
      <b/>
      <sz val="14"/>
      <name val="HellasArial"/>
      <family val="0"/>
    </font>
    <font>
      <b/>
      <sz val="8"/>
      <name val="Arial Greek"/>
      <family val="2"/>
    </font>
    <font>
      <b/>
      <sz val="8"/>
      <name val="HellasArial"/>
      <family val="0"/>
    </font>
    <font>
      <sz val="8"/>
      <name val="HellasArial"/>
      <family val="0"/>
    </font>
    <font>
      <sz val="10"/>
      <name val="Arial Greek"/>
      <family val="2"/>
    </font>
    <font>
      <b/>
      <sz val="9"/>
      <name val="HellasArial"/>
      <family val="0"/>
    </font>
    <font>
      <sz val="11"/>
      <name val="HellasArial"/>
      <family val="0"/>
    </font>
    <font>
      <u val="single"/>
      <sz val="11"/>
      <name val="HellasArial"/>
      <family val="0"/>
    </font>
    <font>
      <b/>
      <i/>
      <sz val="11"/>
      <color indexed="9"/>
      <name val="HellasArial"/>
      <family val="0"/>
    </font>
    <font>
      <b/>
      <sz val="10"/>
      <color indexed="16"/>
      <name val="HellasArial"/>
      <family val="0"/>
    </font>
    <font>
      <sz val="10"/>
      <color indexed="8"/>
      <name val="HellasArial"/>
      <family val="0"/>
    </font>
    <font>
      <b/>
      <i/>
      <sz val="10"/>
      <color indexed="8"/>
      <name val="HellasArial"/>
      <family val="0"/>
    </font>
    <font>
      <b/>
      <sz val="10"/>
      <color indexed="8"/>
      <name val="HellasArial"/>
      <family val="0"/>
    </font>
    <font>
      <b/>
      <sz val="10"/>
      <name val="Hellas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color indexed="8"/>
      <name val="Hellas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0" xfId="0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33" applyFont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9" fillId="0" borderId="0" xfId="33" applyFont="1">
      <alignment/>
      <protection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/>
    </xf>
    <xf numFmtId="164" fontId="3" fillId="34" borderId="12" xfId="0" applyNumberFormat="1" applyFont="1" applyFill="1" applyBorder="1" applyAlignment="1">
      <alignment horizontal="center"/>
    </xf>
    <xf numFmtId="9" fontId="3" fillId="34" borderId="12" xfId="0" applyNumberFormat="1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left"/>
    </xf>
    <xf numFmtId="165" fontId="15" fillId="35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17" fillId="35" borderId="13" xfId="0" applyFont="1" applyFill="1" applyBorder="1" applyAlignment="1">
      <alignment horizontal="left"/>
    </xf>
    <xf numFmtId="165" fontId="15" fillId="35" borderId="13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7" fillId="34" borderId="12" xfId="0" applyFon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18" fillId="34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Alignment="1" applyProtection="1">
      <alignment horizontal="left"/>
      <protection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166" fontId="8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10" fontId="8" fillId="0" borderId="0" xfId="0" applyNumberFormat="1" applyFont="1" applyBorder="1" applyAlignment="1">
      <alignment/>
    </xf>
    <xf numFmtId="0" fontId="13" fillId="36" borderId="14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textRotation="90"/>
    </xf>
    <xf numFmtId="0" fontId="3" fillId="34" borderId="12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1" fillId="0" borderId="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ΟΙΚΟΝΟΜΙΚ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323850</xdr:colOff>
      <xdr:row>9</xdr:row>
      <xdr:rowOff>0</xdr:rowOff>
    </xdr:from>
    <xdr:to>
      <xdr:col>23</xdr:col>
      <xdr:colOff>323850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411450" y="1514475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lasArial"/>
              <a:ea typeface="HellasArial"/>
              <a:cs typeface="Hellas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7</xdr:col>
      <xdr:colOff>361950</xdr:colOff>
      <xdr:row>28</xdr:row>
      <xdr:rowOff>66675</xdr:rowOff>
    </xdr:to>
    <xdr:sp fLocksText="0">
      <xdr:nvSpPr>
        <xdr:cNvPr id="2" name="Text 4"/>
        <xdr:cNvSpPr txBox="1">
          <a:spLocks noChangeArrowheads="1"/>
        </xdr:cNvSpPr>
      </xdr:nvSpPr>
      <xdr:spPr>
        <a:xfrm>
          <a:off x="19050" y="3438525"/>
          <a:ext cx="5143500" cy="13430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ΒΕΒΑΙΩΝΕΤΑΙ  :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α) Οι παραπάνω εκπαιδευτικοί πραγματοποίησαν τις αναφερόμενες για τον καθένα ώρες υπερωριακής διδασκαλίας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β) Οι υπερωρίες έγιναν πέρα του υποχρεωτικού τους ωραρίου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γ) Οι άλλοι καθηγητές της ίδιας η συγγενούς ειδικότητας με τους ανωτέρω έχουν συμπληρώσει το υποχρεωτικό τους ωράριο 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δ) το γνήσιο των υπογραφών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ε) Εξουσιοδοτείται για την εισπραξη του συνολικού ποσού 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</a:p>
      </xdr:txBody>
    </xdr:sp>
    <xdr:clientData/>
  </xdr:twoCellAnchor>
  <xdr:twoCellAnchor>
    <xdr:from>
      <xdr:col>7</xdr:col>
      <xdr:colOff>504825</xdr:colOff>
      <xdr:row>20</xdr:row>
      <xdr:rowOff>38100</xdr:rowOff>
    </xdr:from>
    <xdr:to>
      <xdr:col>14</xdr:col>
      <xdr:colOff>361950</xdr:colOff>
      <xdr:row>28</xdr:row>
      <xdr:rowOff>47625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5305425" y="3457575"/>
          <a:ext cx="3429000" cy="13049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ΒΕΒΑΙΩΝΕΤΑΙ ΟΤΙ:
</a:t>
          </a: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Δεν έχουμε πληρωθεί για την ίδια αιτία από άλλη πηγή και το σύνολο των αποζημιώσεων μας για κάθε μήνα δεν υπερβαίνει το 30% του 1/8 των ετήσιων τακτικών αποδοχών μας 
</a:t>
          </a: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Οι Δικαιούχοι Καθηγητές
</a:t>
          </a:r>
        </a:p>
      </xdr:txBody>
    </xdr:sp>
    <xdr:clientData/>
  </xdr:twoCellAnchor>
  <xdr:twoCellAnchor>
    <xdr:from>
      <xdr:col>14</xdr:col>
      <xdr:colOff>409575</xdr:colOff>
      <xdr:row>21</xdr:row>
      <xdr:rowOff>9525</xdr:rowOff>
    </xdr:from>
    <xdr:to>
      <xdr:col>20</xdr:col>
      <xdr:colOff>171450</xdr:colOff>
      <xdr:row>29</xdr:row>
      <xdr:rowOff>38100</xdr:rowOff>
    </xdr:to>
    <xdr:sp fLocksText="0">
      <xdr:nvSpPr>
        <xdr:cNvPr id="4" name="Text 6"/>
        <xdr:cNvSpPr txBox="1">
          <a:spLocks noChangeArrowheads="1"/>
        </xdr:cNvSpPr>
      </xdr:nvSpPr>
      <xdr:spPr>
        <a:xfrm>
          <a:off x="8782050" y="3590925"/>
          <a:ext cx="4210050" cy="13239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ΤΜΗΜΑ ΟΙΚΟΝΟΜΙΚΩΝ ΥΠΗΡΕΣΙΩΝ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Θ Ε Ω Ρ Ε Ι Τ Α Ι 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και αναγνωρίζεται για ……….. ΕΥΡΩ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Η 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ΔΙΕΥΘΥΝΤ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ΡΙΑ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 ΔΔΕ ΣΑΜΟΥ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ΣΤΑΥΡΟΥΛΑ ΤΣΑΜΗΤΡΟΥ-ΛΙΑΚΟΥ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323850</xdr:colOff>
      <xdr:row>9</xdr:row>
      <xdr:rowOff>0</xdr:rowOff>
    </xdr:from>
    <xdr:to>
      <xdr:col>23</xdr:col>
      <xdr:colOff>323850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15192375" y="151447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lasArial"/>
              <a:ea typeface="HellasArial"/>
              <a:cs typeface="Hellas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123825</xdr:colOff>
      <xdr:row>28</xdr:row>
      <xdr:rowOff>66675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9050" y="3438525"/>
          <a:ext cx="4362450" cy="13430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ΒΕΒΑΙΩΝΕΤΑΙ  :
</a:t>
          </a: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α) Οι παραπάνω εκπαιδευτικοί πραγματοποίησαν τις αναφερόμενες για τον καθένα ώρες υπερωριακής διδασκαλίας
</a:t>
          </a: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β) Οι υπερωρίες έγιναν πέρα του υποχρεωτικού τους ωραρίου
</a:t>
          </a: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γ) Οι άλλοι καθηγητές της ίδιας η συγγενούς ειδικότητας με τους ανωτέρω έχουν συμπληρώσει το υποχρεωτικό τους ωράριο 
</a:t>
          </a: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δ) το γνήσιο των υπογραφών
</a:t>
          </a: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ε) Εξουσιοδοτείται για την εισπραξη του συνολικού ποσού 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</a:p>
      </xdr:txBody>
    </xdr:sp>
    <xdr:clientData/>
  </xdr:twoCellAnchor>
  <xdr:twoCellAnchor>
    <xdr:from>
      <xdr:col>7</xdr:col>
      <xdr:colOff>504825</xdr:colOff>
      <xdr:row>20</xdr:row>
      <xdr:rowOff>38100</xdr:rowOff>
    </xdr:from>
    <xdr:to>
      <xdr:col>14</xdr:col>
      <xdr:colOff>514350</xdr:colOff>
      <xdr:row>25</xdr:row>
      <xdr:rowOff>114300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5305425" y="3457575"/>
          <a:ext cx="4295775" cy="8858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ΒΕΒΑΙΩΝΕΤΑΙ ΟΤΙ:
</a:t>
          </a: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Δεν έχουμε πληρωθεί για την ίδια αιτία από άλλη πηγή και το σύνολο των αποζημιώσεων μας για κάθε μήνα δεν υπερβαίνει το 30% του 1/8 των ετήσιων τακτικών αποδοχών μας 
</a:t>
          </a:r>
          <a:r>
            <a:rPr lang="en-US" cap="none" sz="8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Οι Δικαιούχοι Καθηγητές
</a:t>
          </a:r>
        </a:p>
      </xdr:txBody>
    </xdr:sp>
    <xdr:clientData/>
  </xdr:twoCellAnchor>
  <xdr:twoCellAnchor>
    <xdr:from>
      <xdr:col>14</xdr:col>
      <xdr:colOff>552450</xdr:colOff>
      <xdr:row>20</xdr:row>
      <xdr:rowOff>38100</xdr:rowOff>
    </xdr:from>
    <xdr:to>
      <xdr:col>20</xdr:col>
      <xdr:colOff>219075</xdr:colOff>
      <xdr:row>28</xdr:row>
      <xdr:rowOff>123825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9639300" y="3457575"/>
          <a:ext cx="3600450" cy="13811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ΤΜΗΜΑ ΟΙΚΟΝΟΜΙΚΩΝ ΥΠΗΡΕΣΙΩΝ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Θ Ε Ω Ρ Ε Ι Τ Α Ι 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και αναγνωρίζεται για ……….. ΕΥΡΩ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O 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ΔΙΕΥΘΥΝΤΗΣ ΔΔΕ ΣΑΜΟΥ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lasArial"/>
              <a:ea typeface="HellasArial"/>
              <a:cs typeface="Hellas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SheetLayoutView="100" zoomScalePageLayoutView="0" workbookViewId="0" topLeftCell="A4">
      <selection activeCell="H11" sqref="H11"/>
    </sheetView>
  </sheetViews>
  <sheetFormatPr defaultColWidth="9.00390625" defaultRowHeight="12.75"/>
  <cols>
    <col min="1" max="1" width="31.375" style="0" customWidth="1"/>
    <col min="2" max="2" width="31.75390625" style="0" customWidth="1"/>
    <col min="5" max="5" width="10.75390625" style="0" customWidth="1"/>
    <col min="6" max="6" width="14.125" style="0" customWidth="1"/>
    <col min="7" max="7" width="12.125" style="0" customWidth="1"/>
  </cols>
  <sheetData>
    <row r="1" spans="5:6" ht="18.75" customHeight="1">
      <c r="E1" s="1" t="s">
        <v>0</v>
      </c>
      <c r="F1" s="2"/>
    </row>
    <row r="2" spans="1:6" ht="18" customHeight="1">
      <c r="A2" t="s">
        <v>1</v>
      </c>
      <c r="B2" s="3"/>
      <c r="E2" s="1" t="s">
        <v>2</v>
      </c>
      <c r="F2" s="2"/>
    </row>
    <row r="3" spans="1:6" ht="18" customHeight="1">
      <c r="A3" t="s">
        <v>3</v>
      </c>
      <c r="B3" s="3"/>
      <c r="E3" s="1" t="s">
        <v>4</v>
      </c>
      <c r="F3" s="2"/>
    </row>
    <row r="4" spans="1:2" ht="18" customHeight="1">
      <c r="A4" t="s">
        <v>5</v>
      </c>
      <c r="B4" s="3"/>
    </row>
    <row r="5" spans="1:2" ht="18" customHeight="1">
      <c r="A5" t="s">
        <v>6</v>
      </c>
      <c r="B5" s="3"/>
    </row>
    <row r="6" spans="1:2" ht="18" customHeight="1">
      <c r="A6" t="s">
        <v>7</v>
      </c>
      <c r="B6" s="3"/>
    </row>
    <row r="7" spans="1:2" ht="18" customHeight="1">
      <c r="A7" t="s">
        <v>8</v>
      </c>
      <c r="B7" s="3"/>
    </row>
    <row r="8" spans="1:2" ht="18" customHeight="1">
      <c r="A8" t="s">
        <v>9</v>
      </c>
      <c r="B8" s="3"/>
    </row>
    <row r="9" spans="1:8" ht="48.75" customHeight="1">
      <c r="A9" s="4" t="s">
        <v>10</v>
      </c>
      <c r="B9" s="4" t="s">
        <v>11</v>
      </c>
      <c r="C9" s="4" t="s">
        <v>12</v>
      </c>
      <c r="D9" s="4" t="s">
        <v>13</v>
      </c>
      <c r="E9" s="5" t="s">
        <v>14</v>
      </c>
      <c r="F9" s="5" t="s">
        <v>15</v>
      </c>
      <c r="G9" s="5" t="s">
        <v>16</v>
      </c>
      <c r="H9" s="5" t="s">
        <v>17</v>
      </c>
    </row>
    <row r="10" spans="1:8" ht="19.5" customHeight="1">
      <c r="A10" s="3"/>
      <c r="B10" s="3"/>
      <c r="C10" s="3"/>
      <c r="D10" s="6"/>
      <c r="E10" s="6"/>
      <c r="F10" s="7" t="b">
        <f>FALSE</f>
        <v>0</v>
      </c>
      <c r="G10" s="3">
        <v>16</v>
      </c>
      <c r="H10" s="3">
        <v>10</v>
      </c>
    </row>
    <row r="11" spans="1:8" ht="19.5" customHeight="1">
      <c r="A11" s="8"/>
      <c r="B11" s="8"/>
      <c r="C11" s="8"/>
      <c r="D11" s="9"/>
      <c r="E11" s="9"/>
      <c r="F11" s="10" t="b">
        <f>FALSE</f>
        <v>0</v>
      </c>
      <c r="G11" s="8"/>
      <c r="H11" s="8"/>
    </row>
    <row r="12" spans="1:8" ht="19.5" customHeight="1">
      <c r="A12" s="8"/>
      <c r="B12" s="8"/>
      <c r="C12" s="8"/>
      <c r="D12" s="9"/>
      <c r="E12" s="9"/>
      <c r="F12" s="10" t="b">
        <f>FALSE</f>
        <v>0</v>
      </c>
      <c r="G12" s="8"/>
      <c r="H12" s="8"/>
    </row>
    <row r="13" spans="1:8" ht="19.5" customHeight="1">
      <c r="A13" s="8"/>
      <c r="B13" s="8"/>
      <c r="C13" s="8"/>
      <c r="D13" s="9"/>
      <c r="E13" s="9"/>
      <c r="F13" s="10" t="b">
        <f>FALSE</f>
        <v>0</v>
      </c>
      <c r="G13" s="8"/>
      <c r="H13" s="8"/>
    </row>
    <row r="14" spans="1:8" ht="19.5" customHeight="1">
      <c r="A14" s="8"/>
      <c r="B14" s="8"/>
      <c r="C14" s="8"/>
      <c r="D14" s="9"/>
      <c r="E14" s="9"/>
      <c r="F14" s="10" t="b">
        <f>FALSE</f>
        <v>0</v>
      </c>
      <c r="G14" s="8"/>
      <c r="H14" s="8"/>
    </row>
    <row r="15" spans="1:8" ht="19.5" customHeight="1">
      <c r="A15" s="8"/>
      <c r="B15" s="8"/>
      <c r="C15" s="8"/>
      <c r="D15" s="9"/>
      <c r="E15" s="9"/>
      <c r="F15" s="10" t="b">
        <f>FALSE</f>
        <v>0</v>
      </c>
      <c r="G15" s="8"/>
      <c r="H15" s="8"/>
    </row>
    <row r="17" ht="20.25">
      <c r="A17" s="11" t="s">
        <v>18</v>
      </c>
    </row>
    <row r="18" ht="20.25">
      <c r="A18" s="11" t="s">
        <v>19</v>
      </c>
    </row>
    <row r="19" ht="18">
      <c r="A19" s="12" t="s"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Zeros="0" tabSelected="1" zoomScaleSheetLayoutView="100" zoomScalePageLayoutView="0" workbookViewId="0" topLeftCell="A1">
      <selection activeCell="K16" sqref="K16"/>
    </sheetView>
  </sheetViews>
  <sheetFormatPr defaultColWidth="8.125" defaultRowHeight="12.75"/>
  <cols>
    <col min="1" max="1" width="3.75390625" style="0" customWidth="1"/>
    <col min="2" max="2" width="19.125" style="0" customWidth="1"/>
    <col min="3" max="3" width="8.75390625" style="0" customWidth="1"/>
    <col min="4" max="4" width="10.00390625" style="0" customWidth="1"/>
    <col min="5" max="5" width="8.875" style="0" customWidth="1"/>
    <col min="6" max="6" width="5.375" style="0" customWidth="1"/>
    <col min="7" max="7" width="7.125" style="0" customWidth="1"/>
    <col min="8" max="8" width="6.75390625" style="0" customWidth="1"/>
    <col min="9" max="9" width="8.875" style="0" customWidth="1"/>
    <col min="10" max="10" width="3.625" style="0" customWidth="1"/>
    <col min="11" max="11" width="16.25390625" style="0" customWidth="1"/>
    <col min="12" max="12" width="7.00390625" style="0" customWidth="1"/>
    <col min="13" max="13" width="2.375" style="0" customWidth="1"/>
    <col min="14" max="14" width="2.00390625" style="0" customWidth="1"/>
    <col min="15" max="15" width="8.625" style="0" customWidth="1"/>
    <col min="16" max="16" width="10.25390625" style="0" customWidth="1"/>
    <col min="17" max="17" width="8.375" style="0" customWidth="1"/>
    <col min="18" max="18" width="8.875" style="0" customWidth="1"/>
    <col min="19" max="20" width="11.125" style="0" customWidth="1"/>
    <col min="21" max="21" width="3.75390625" style="0" customWidth="1"/>
    <col min="22" max="22" width="8.125" style="0" customWidth="1"/>
    <col min="23" max="23" width="17.875" style="0" bestFit="1" customWidth="1"/>
    <col min="24" max="24" width="7.25390625" style="0" customWidth="1"/>
  </cols>
  <sheetData>
    <row r="1" spans="1:21" ht="12.75">
      <c r="A1" s="13" t="s">
        <v>21</v>
      </c>
      <c r="B1" s="13"/>
      <c r="C1" s="13"/>
      <c r="D1" s="13"/>
      <c r="E1" s="13"/>
      <c r="F1" s="13"/>
      <c r="G1" s="14"/>
      <c r="H1" s="14"/>
      <c r="I1" s="15"/>
      <c r="J1" s="15"/>
      <c r="K1" s="15"/>
      <c r="L1" s="16"/>
      <c r="M1" s="16"/>
      <c r="N1" s="17"/>
      <c r="O1" s="17"/>
      <c r="P1" s="17"/>
      <c r="Q1" s="17"/>
      <c r="R1" s="1" t="s">
        <v>0</v>
      </c>
      <c r="S1" s="1"/>
      <c r="T1" s="59">
        <f>'εισαγωγη δεδομενων'!F1</f>
        <v>0</v>
      </c>
      <c r="U1" s="59"/>
    </row>
    <row r="2" spans="1:21" ht="12.75">
      <c r="A2" s="13" t="s">
        <v>22</v>
      </c>
      <c r="B2" s="13"/>
      <c r="C2" s="13"/>
      <c r="D2" s="13"/>
      <c r="E2" s="13"/>
      <c r="F2" s="13"/>
      <c r="G2" s="14"/>
      <c r="H2" s="14"/>
      <c r="I2" s="15"/>
      <c r="J2" s="15"/>
      <c r="K2" s="15"/>
      <c r="L2" s="16"/>
      <c r="M2" s="16"/>
      <c r="N2" s="17"/>
      <c r="O2" s="17"/>
      <c r="P2" s="17"/>
      <c r="Q2" s="17"/>
      <c r="R2" s="1" t="s">
        <v>2</v>
      </c>
      <c r="S2" s="1"/>
      <c r="T2" s="59">
        <f>'εισαγωγη δεδομενων'!F2</f>
        <v>0</v>
      </c>
      <c r="U2" s="59"/>
    </row>
    <row r="3" spans="1:21" ht="12.75">
      <c r="A3" s="13" t="s">
        <v>23</v>
      </c>
      <c r="B3" s="13"/>
      <c r="C3" s="13"/>
      <c r="D3" s="13"/>
      <c r="E3" s="13"/>
      <c r="F3" s="13"/>
      <c r="G3" s="14"/>
      <c r="H3" s="14"/>
      <c r="I3" s="15"/>
      <c r="J3" s="49"/>
      <c r="K3" s="15"/>
      <c r="L3" s="16"/>
      <c r="M3" s="16"/>
      <c r="N3" s="17"/>
      <c r="O3" s="17"/>
      <c r="P3" s="17"/>
      <c r="Q3" s="17"/>
      <c r="R3" s="1" t="s">
        <v>4</v>
      </c>
      <c r="S3" s="1"/>
      <c r="T3" s="59">
        <f>'εισαγωγη δεδομενων'!F3</f>
        <v>0</v>
      </c>
      <c r="U3" s="59"/>
    </row>
    <row r="4" spans="1:21" ht="12.75">
      <c r="A4" s="13" t="s">
        <v>24</v>
      </c>
      <c r="B4" s="13"/>
      <c r="C4" s="13"/>
      <c r="D4" s="13"/>
      <c r="E4" s="13"/>
      <c r="F4" s="13"/>
      <c r="G4" s="14"/>
      <c r="H4" s="14"/>
      <c r="I4" s="15"/>
      <c r="J4" s="15"/>
      <c r="K4" s="15"/>
      <c r="L4" s="16"/>
      <c r="M4" s="16"/>
      <c r="N4" s="16"/>
      <c r="O4" s="16"/>
      <c r="P4" s="16"/>
      <c r="Q4" s="16"/>
      <c r="R4" s="18"/>
      <c r="S4" s="18"/>
      <c r="T4" s="16"/>
      <c r="U4" s="16"/>
    </row>
    <row r="5" spans="1:21" ht="12.75">
      <c r="A5" s="13" t="s">
        <v>25</v>
      </c>
      <c r="B5" s="13"/>
      <c r="C5" s="13"/>
      <c r="D5" s="13"/>
      <c r="E5" s="13"/>
      <c r="F5" s="13"/>
      <c r="G5" s="14"/>
      <c r="H5" s="14"/>
      <c r="I5" s="15"/>
      <c r="J5" s="15"/>
      <c r="K5" s="15"/>
      <c r="L5" s="16"/>
      <c r="M5" s="16"/>
      <c r="N5" s="16"/>
      <c r="O5" s="16"/>
      <c r="P5" s="16"/>
      <c r="Q5" s="16"/>
      <c r="R5" s="18"/>
      <c r="S5" s="18"/>
      <c r="T5" s="16"/>
      <c r="U5" s="16"/>
    </row>
    <row r="6" spans="1:21" ht="14.25">
      <c r="A6" s="13" t="s">
        <v>26</v>
      </c>
      <c r="B6" s="13"/>
      <c r="C6" s="13">
        <f>'εισαγωγη δεδομενων'!B2</f>
        <v>0</v>
      </c>
      <c r="D6" s="13"/>
      <c r="E6" s="60" t="s">
        <v>27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4.25">
      <c r="A7" s="13" t="s">
        <v>28</v>
      </c>
      <c r="B7" s="19">
        <f>'εισαγωγη δεδομενων'!B3</f>
        <v>0</v>
      </c>
      <c r="C7" s="19"/>
      <c r="D7" s="19"/>
      <c r="E7" s="60" t="s">
        <v>29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4.25">
      <c r="A8" s="13" t="s">
        <v>30</v>
      </c>
      <c r="B8" s="19">
        <f>'εισαγωγη δεδομενων'!B4</f>
        <v>0</v>
      </c>
      <c r="C8" s="19"/>
      <c r="D8" s="19"/>
      <c r="E8" s="20"/>
      <c r="F8" s="21"/>
      <c r="G8" s="21"/>
      <c r="H8" s="20" t="s">
        <v>31</v>
      </c>
      <c r="I8" s="21"/>
      <c r="J8" s="21"/>
      <c r="K8" s="21"/>
      <c r="L8" s="52">
        <f>'εισαγωγη δεδομενων'!B6</f>
        <v>0</v>
      </c>
      <c r="M8" s="52"/>
      <c r="N8" s="52"/>
      <c r="O8" s="52"/>
      <c r="P8" s="52"/>
      <c r="Q8" s="52"/>
      <c r="R8" s="21"/>
      <c r="S8" s="21"/>
      <c r="T8" s="21"/>
      <c r="U8" s="21"/>
    </row>
    <row r="9" spans="1:23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22"/>
      <c r="M9" s="16"/>
      <c r="N9" s="16"/>
      <c r="O9" s="16"/>
      <c r="P9" s="16"/>
      <c r="Q9" s="16"/>
      <c r="R9" s="16"/>
      <c r="S9" s="16"/>
      <c r="T9" s="16"/>
      <c r="U9" s="16"/>
      <c r="W9" s="23"/>
    </row>
    <row r="10" spans="1:21" ht="12.75" customHeight="1">
      <c r="A10" s="24"/>
      <c r="B10" s="24"/>
      <c r="C10" s="24"/>
      <c r="D10" s="24"/>
      <c r="E10" s="24"/>
      <c r="F10" s="53" t="s">
        <v>32</v>
      </c>
      <c r="G10" s="24"/>
      <c r="H10" s="24"/>
      <c r="I10" s="53" t="s">
        <v>33</v>
      </c>
      <c r="J10" s="54" t="s">
        <v>34</v>
      </c>
      <c r="K10" s="54"/>
      <c r="L10" s="54"/>
      <c r="M10" s="54"/>
      <c r="N10" s="54"/>
      <c r="O10" s="54"/>
      <c r="P10" s="54"/>
      <c r="Q10" s="24"/>
      <c r="R10" s="24"/>
      <c r="S10" s="24"/>
      <c r="T10" s="24"/>
      <c r="U10" s="55" t="s">
        <v>35</v>
      </c>
    </row>
    <row r="11" spans="1:24" ht="14.25">
      <c r="A11" s="24" t="s">
        <v>36</v>
      </c>
      <c r="B11" s="24"/>
      <c r="C11" s="24"/>
      <c r="D11" s="24"/>
      <c r="E11" s="24"/>
      <c r="F11" s="53"/>
      <c r="G11" s="24"/>
      <c r="H11" s="24"/>
      <c r="I11" s="53"/>
      <c r="J11" s="57"/>
      <c r="K11" s="58"/>
      <c r="L11" s="56"/>
      <c r="M11" s="56"/>
      <c r="N11" s="56"/>
      <c r="O11" s="56"/>
      <c r="P11" s="56"/>
      <c r="Q11" s="24" t="s">
        <v>39</v>
      </c>
      <c r="R11" s="24"/>
      <c r="S11" s="24"/>
      <c r="T11" s="24"/>
      <c r="U11" s="55"/>
      <c r="W11" s="50" t="s">
        <v>34</v>
      </c>
      <c r="X11" s="50"/>
    </row>
    <row r="12" spans="1:24" ht="12.75">
      <c r="A12" s="24" t="s">
        <v>40</v>
      </c>
      <c r="B12" s="25" t="s">
        <v>10</v>
      </c>
      <c r="C12" s="25" t="s">
        <v>11</v>
      </c>
      <c r="D12" s="25" t="s">
        <v>12</v>
      </c>
      <c r="E12" s="25" t="s">
        <v>13</v>
      </c>
      <c r="F12" s="53"/>
      <c r="G12" s="24" t="s">
        <v>41</v>
      </c>
      <c r="H12" s="24" t="s">
        <v>42</v>
      </c>
      <c r="I12" s="53"/>
      <c r="J12" s="24"/>
      <c r="K12" s="25"/>
      <c r="L12" s="24" t="s">
        <v>44</v>
      </c>
      <c r="M12" s="24"/>
      <c r="N12" s="24"/>
      <c r="O12" s="24" t="s">
        <v>46</v>
      </c>
      <c r="P12" s="24" t="s">
        <v>47</v>
      </c>
      <c r="Q12" s="24" t="s">
        <v>48</v>
      </c>
      <c r="R12" s="24" t="s">
        <v>49</v>
      </c>
      <c r="S12" s="24" t="s">
        <v>49</v>
      </c>
      <c r="T12" s="24" t="s">
        <v>50</v>
      </c>
      <c r="U12" s="55"/>
      <c r="W12" s="26"/>
      <c r="X12" s="27"/>
    </row>
    <row r="13" spans="1:24" ht="21" customHeight="1">
      <c r="A13" s="24" t="s">
        <v>36</v>
      </c>
      <c r="B13" s="25" t="s">
        <v>51</v>
      </c>
      <c r="C13" s="25"/>
      <c r="D13" s="25"/>
      <c r="E13" s="25"/>
      <c r="F13" s="53"/>
      <c r="G13" s="24" t="s">
        <v>52</v>
      </c>
      <c r="H13" s="24" t="s">
        <v>53</v>
      </c>
      <c r="I13" s="53"/>
      <c r="J13" s="30">
        <v>0</v>
      </c>
      <c r="K13" s="30"/>
      <c r="L13" s="30">
        <f>$X$13</f>
        <v>0.02</v>
      </c>
      <c r="M13" s="30"/>
      <c r="N13" s="30"/>
      <c r="O13" s="30">
        <v>0.01</v>
      </c>
      <c r="P13" s="30">
        <v>0.02</v>
      </c>
      <c r="Q13" s="30">
        <v>0.2</v>
      </c>
      <c r="R13" s="24" t="s">
        <v>54</v>
      </c>
      <c r="S13" s="24" t="s">
        <v>55</v>
      </c>
      <c r="T13" s="24" t="s">
        <v>56</v>
      </c>
      <c r="U13" s="55"/>
      <c r="W13" s="31" t="s">
        <v>57</v>
      </c>
      <c r="X13" s="32">
        <v>0.02</v>
      </c>
    </row>
    <row r="14" spans="1:25" ht="12.75">
      <c r="A14" s="33">
        <v>1</v>
      </c>
      <c r="B14" s="34">
        <f>'εισαγωγη δεδομενων'!A10</f>
        <v>0</v>
      </c>
      <c r="C14" s="34">
        <f>'εισαγωγη δεδομενων'!B10</f>
        <v>0</v>
      </c>
      <c r="D14" s="34">
        <f>'εισαγωγη δεδομενων'!C10</f>
        <v>0</v>
      </c>
      <c r="E14" s="35">
        <f>'εισαγωγη δεδομενων'!D10</f>
        <v>0</v>
      </c>
      <c r="F14" s="35">
        <f>'εισαγωγη δεδομενων'!E10</f>
        <v>0</v>
      </c>
      <c r="G14" s="36">
        <f>'εισαγωγη δεδομενων'!G10</f>
        <v>16</v>
      </c>
      <c r="H14" s="36">
        <f>'εισαγωγη δεδομενων'!H10</f>
        <v>10</v>
      </c>
      <c r="I14" s="36">
        <f aca="true" t="shared" si="0" ref="I14:I19">G14*H14</f>
        <v>160</v>
      </c>
      <c r="J14" s="36"/>
      <c r="K14" s="36"/>
      <c r="L14" s="36">
        <f aca="true" t="shared" si="1" ref="L14:L19">ROUND((I14*$X$13),2)</f>
        <v>3.2</v>
      </c>
      <c r="M14" s="36"/>
      <c r="N14" s="36"/>
      <c r="O14" s="36">
        <f aca="true" t="shared" si="2" ref="O14:O19">ROUND((I14*1%),2)</f>
        <v>1.6</v>
      </c>
      <c r="P14" s="36">
        <f aca="true" t="shared" si="3" ref="P14:P19">ROUND((I14*$X$13),2)</f>
        <v>3.2</v>
      </c>
      <c r="Q14" s="36">
        <f aca="true" t="shared" si="4" ref="Q14:Q19">ROUND(((I14-L14-M14-N14-O14-P14)*Q$13),2)</f>
        <v>30.4</v>
      </c>
      <c r="R14" s="36">
        <f aca="true" t="shared" si="5" ref="R14:R19">L14+M14+N14+O14+P14+Q14+J14+K14</f>
        <v>38.4</v>
      </c>
      <c r="S14" s="36">
        <f aca="true" t="shared" si="6" ref="S14:S19">I14+J14+K14</f>
        <v>160</v>
      </c>
      <c r="T14" s="36">
        <f aca="true" t="shared" si="7" ref="T14:T19">S14-R14</f>
        <v>121.6</v>
      </c>
      <c r="U14" s="33"/>
      <c r="W14" s="31" t="s">
        <v>71</v>
      </c>
      <c r="X14" s="32">
        <v>0.043</v>
      </c>
      <c r="Y14">
        <v>0.043</v>
      </c>
    </row>
    <row r="15" spans="1:25" ht="12.75">
      <c r="A15" s="33"/>
      <c r="B15" s="34">
        <f>'εισαγωγη δεδομενων'!A11</f>
        <v>0</v>
      </c>
      <c r="C15" s="34">
        <f>'εισαγωγη δεδομενων'!B11</f>
        <v>0</v>
      </c>
      <c r="D15" s="34">
        <f>'εισαγωγη δεδομενων'!C11</f>
        <v>0</v>
      </c>
      <c r="E15" s="35">
        <f>'εισαγωγη δεδομενων'!D11</f>
        <v>0</v>
      </c>
      <c r="F15" s="35">
        <f>'εισαγωγη δεδομενων'!E11</f>
        <v>0</v>
      </c>
      <c r="G15" s="36">
        <f>'εισαγωγη δεδομενων'!G11</f>
        <v>0</v>
      </c>
      <c r="H15" s="36">
        <f>'εισαγωγη δεδομενων'!H11</f>
        <v>0</v>
      </c>
      <c r="I15" s="36">
        <f t="shared" si="0"/>
        <v>0</v>
      </c>
      <c r="J15" s="36"/>
      <c r="K15" s="36"/>
      <c r="L15" s="36">
        <f t="shared" si="1"/>
        <v>0</v>
      </c>
      <c r="M15" s="36"/>
      <c r="N15" s="36"/>
      <c r="O15" s="36">
        <f t="shared" si="2"/>
        <v>0</v>
      </c>
      <c r="P15" s="36">
        <f t="shared" si="3"/>
        <v>0</v>
      </c>
      <c r="Q15" s="36">
        <f t="shared" si="4"/>
        <v>0</v>
      </c>
      <c r="R15" s="36">
        <f t="shared" si="5"/>
        <v>0</v>
      </c>
      <c r="S15" s="36">
        <f t="shared" si="6"/>
        <v>0</v>
      </c>
      <c r="T15" s="36">
        <f t="shared" si="7"/>
        <v>0</v>
      </c>
      <c r="U15" s="33"/>
      <c r="W15" s="31" t="s">
        <v>72</v>
      </c>
      <c r="X15" s="32"/>
      <c r="Y15">
        <v>0.0215</v>
      </c>
    </row>
    <row r="16" spans="1:24" ht="12.75">
      <c r="A16" s="33"/>
      <c r="B16" s="34">
        <f>'εισαγωγη δεδομενων'!A12</f>
        <v>0</v>
      </c>
      <c r="C16" s="34">
        <f>'εισαγωγη δεδομενων'!B12</f>
        <v>0</v>
      </c>
      <c r="D16" s="34">
        <f>'εισαγωγη δεδομενων'!C12</f>
        <v>0</v>
      </c>
      <c r="E16" s="35">
        <f>'εισαγωγη δεδομενων'!D12</f>
        <v>0</v>
      </c>
      <c r="F16" s="35">
        <f>'εισαγωγη δεδομενων'!E12</f>
        <v>0</v>
      </c>
      <c r="G16" s="36">
        <f>'εισαγωγη δεδομενων'!G12</f>
        <v>0</v>
      </c>
      <c r="H16" s="36">
        <f>'εισαγωγη δεδομενων'!H12</f>
        <v>0</v>
      </c>
      <c r="I16" s="36">
        <f t="shared" si="0"/>
        <v>0</v>
      </c>
      <c r="J16" s="36"/>
      <c r="K16" s="36"/>
      <c r="L16" s="36">
        <f t="shared" si="1"/>
        <v>0</v>
      </c>
      <c r="M16" s="36"/>
      <c r="N16" s="36"/>
      <c r="O16" s="36">
        <f t="shared" si="2"/>
        <v>0</v>
      </c>
      <c r="P16" s="36">
        <f t="shared" si="3"/>
        <v>0</v>
      </c>
      <c r="Q16" s="36">
        <f t="shared" si="4"/>
        <v>0</v>
      </c>
      <c r="R16" s="36">
        <f t="shared" si="5"/>
        <v>0</v>
      </c>
      <c r="S16" s="36">
        <f t="shared" si="6"/>
        <v>0</v>
      </c>
      <c r="T16" s="36">
        <f t="shared" si="7"/>
        <v>0</v>
      </c>
      <c r="U16" s="33"/>
      <c r="W16" s="31" t="s">
        <v>59</v>
      </c>
      <c r="X16" s="32">
        <v>0.0215</v>
      </c>
    </row>
    <row r="17" spans="1:24" ht="12.75">
      <c r="A17" s="33"/>
      <c r="B17" s="34">
        <f>'εισαγωγη δεδομενων'!A13</f>
        <v>0</v>
      </c>
      <c r="C17" s="34">
        <f>'εισαγωγη δεδομενων'!B13</f>
        <v>0</v>
      </c>
      <c r="D17" s="34">
        <f>'εισαγωγη δεδομενων'!C13</f>
        <v>0</v>
      </c>
      <c r="E17" s="35">
        <f>'εισαγωγη δεδομενων'!D13</f>
        <v>0</v>
      </c>
      <c r="F17" s="35">
        <f>'εισαγωγη δεδομενων'!E13</f>
        <v>0</v>
      </c>
      <c r="G17" s="36">
        <f>'εισαγωγη δεδομενων'!G13</f>
        <v>0</v>
      </c>
      <c r="H17" s="36">
        <f>'εισαγωγη δεδομενων'!H13</f>
        <v>0</v>
      </c>
      <c r="I17" s="36">
        <f t="shared" si="0"/>
        <v>0</v>
      </c>
      <c r="J17" s="36"/>
      <c r="K17" s="36"/>
      <c r="L17" s="36">
        <f t="shared" si="1"/>
        <v>0</v>
      </c>
      <c r="M17" s="36"/>
      <c r="N17" s="36"/>
      <c r="O17" s="36">
        <f t="shared" si="2"/>
        <v>0</v>
      </c>
      <c r="P17" s="36">
        <f t="shared" si="3"/>
        <v>0</v>
      </c>
      <c r="Q17" s="36">
        <f t="shared" si="4"/>
        <v>0</v>
      </c>
      <c r="R17" s="36">
        <f t="shared" si="5"/>
        <v>0</v>
      </c>
      <c r="S17" s="36">
        <f t="shared" si="6"/>
        <v>0</v>
      </c>
      <c r="T17" s="36">
        <f t="shared" si="7"/>
        <v>0</v>
      </c>
      <c r="U17" s="33"/>
      <c r="W17" s="37" t="s">
        <v>60</v>
      </c>
      <c r="X17" s="38">
        <f>SUM(X13:X16)</f>
        <v>0.08449999999999999</v>
      </c>
    </row>
    <row r="18" spans="1:24" ht="12.75">
      <c r="A18" s="33"/>
      <c r="B18" s="34">
        <f>'εισαγωγη δεδομενων'!A14</f>
        <v>0</v>
      </c>
      <c r="C18" s="34">
        <f>'εισαγωγη δεδομενων'!B14</f>
        <v>0</v>
      </c>
      <c r="D18" s="34">
        <f>'εισαγωγη δεδομενων'!C14</f>
        <v>0</v>
      </c>
      <c r="E18" s="35">
        <f>'εισαγωγη δεδομενων'!D14</f>
        <v>0</v>
      </c>
      <c r="F18" s="35">
        <f>'εισαγωγη δεδομενων'!E14</f>
        <v>0</v>
      </c>
      <c r="G18" s="36">
        <f>'εισαγωγη δεδομενων'!G14</f>
        <v>0</v>
      </c>
      <c r="H18" s="36">
        <f>'εισαγωγη δεδομενων'!H14</f>
        <v>0</v>
      </c>
      <c r="I18" s="36">
        <f t="shared" si="0"/>
        <v>0</v>
      </c>
      <c r="J18" s="36"/>
      <c r="K18" s="36"/>
      <c r="L18" s="36">
        <f t="shared" si="1"/>
        <v>0</v>
      </c>
      <c r="M18" s="36"/>
      <c r="N18" s="36"/>
      <c r="O18" s="36">
        <f t="shared" si="2"/>
        <v>0</v>
      </c>
      <c r="P18" s="36">
        <f t="shared" si="3"/>
        <v>0</v>
      </c>
      <c r="Q18" s="36">
        <f t="shared" si="4"/>
        <v>0</v>
      </c>
      <c r="R18" s="36">
        <f t="shared" si="5"/>
        <v>0</v>
      </c>
      <c r="S18" s="36">
        <f t="shared" si="6"/>
        <v>0</v>
      </c>
      <c r="T18" s="36">
        <f t="shared" si="7"/>
        <v>0</v>
      </c>
      <c r="U18" s="33"/>
      <c r="W18" s="26"/>
      <c r="X18" s="27"/>
    </row>
    <row r="19" spans="1:24" ht="12.75">
      <c r="A19" s="33"/>
      <c r="B19" s="34">
        <f>'εισαγωγη δεδομενων'!A15</f>
        <v>0</v>
      </c>
      <c r="C19" s="34">
        <f>'εισαγωγη δεδομενων'!B15</f>
        <v>0</v>
      </c>
      <c r="D19" s="34">
        <f>'εισαγωγη δεδομενων'!C15</f>
        <v>0</v>
      </c>
      <c r="E19" s="35">
        <f>'εισαγωγη δεδομενων'!D15</f>
        <v>0</v>
      </c>
      <c r="F19" s="35">
        <f>'εισαγωγη δεδομενων'!E15</f>
        <v>0</v>
      </c>
      <c r="G19" s="36">
        <f>'εισαγωγη δεδομενων'!G15</f>
        <v>0</v>
      </c>
      <c r="H19" s="36">
        <f>'εισαγωγη δεδομενων'!H15</f>
        <v>0</v>
      </c>
      <c r="I19" s="36">
        <f t="shared" si="0"/>
        <v>0</v>
      </c>
      <c r="J19" s="36"/>
      <c r="K19" s="36"/>
      <c r="L19" s="36">
        <f t="shared" si="1"/>
        <v>0</v>
      </c>
      <c r="M19" s="36"/>
      <c r="N19" s="36"/>
      <c r="O19" s="36">
        <f t="shared" si="2"/>
        <v>0</v>
      </c>
      <c r="P19" s="36">
        <f t="shared" si="3"/>
        <v>0</v>
      </c>
      <c r="Q19" s="36">
        <f t="shared" si="4"/>
        <v>0</v>
      </c>
      <c r="R19" s="36">
        <f t="shared" si="5"/>
        <v>0</v>
      </c>
      <c r="S19" s="36">
        <f t="shared" si="6"/>
        <v>0</v>
      </c>
      <c r="T19" s="36">
        <f t="shared" si="7"/>
        <v>0</v>
      </c>
      <c r="U19" s="33"/>
      <c r="W19" s="26" t="s">
        <v>61</v>
      </c>
      <c r="X19" s="32">
        <v>0.2</v>
      </c>
    </row>
    <row r="20" spans="1:21" ht="12.75">
      <c r="A20" s="39"/>
      <c r="B20" s="40" t="s">
        <v>49</v>
      </c>
      <c r="C20" s="40"/>
      <c r="D20" s="40"/>
      <c r="E20" s="40"/>
      <c r="F20" s="40"/>
      <c r="G20" s="41">
        <f>SUM(G14:G19)</f>
        <v>16</v>
      </c>
      <c r="H20" s="41"/>
      <c r="I20" s="42">
        <f aca="true" t="shared" si="8" ref="I20:T20">SUM(I14:I19)</f>
        <v>160</v>
      </c>
      <c r="J20" s="42">
        <f t="shared" si="8"/>
        <v>0</v>
      </c>
      <c r="K20" s="42">
        <f t="shared" si="8"/>
        <v>0</v>
      </c>
      <c r="L20" s="42">
        <f t="shared" si="8"/>
        <v>3.2</v>
      </c>
      <c r="M20" s="42">
        <f t="shared" si="8"/>
        <v>0</v>
      </c>
      <c r="N20" s="42"/>
      <c r="O20" s="42">
        <f t="shared" si="8"/>
        <v>1.6</v>
      </c>
      <c r="P20" s="42">
        <f t="shared" si="8"/>
        <v>3.2</v>
      </c>
      <c r="Q20" s="42">
        <f t="shared" si="8"/>
        <v>30.4</v>
      </c>
      <c r="R20" s="42">
        <f t="shared" si="8"/>
        <v>38.4</v>
      </c>
      <c r="S20" s="42">
        <f t="shared" si="8"/>
        <v>160</v>
      </c>
      <c r="T20" s="42">
        <f t="shared" si="8"/>
        <v>121.6</v>
      </c>
      <c r="U20" s="43"/>
    </row>
    <row r="22" spans="1:19" ht="12.75">
      <c r="A22" s="4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Q22" s="23"/>
      <c r="R22" s="23"/>
      <c r="S22" s="23"/>
    </row>
    <row r="23" spans="1:19" ht="12.75">
      <c r="A23" s="4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Q23" s="23"/>
      <c r="R23" s="23"/>
      <c r="S23" s="23"/>
    </row>
    <row r="24" spans="1:19" ht="12.75">
      <c r="A24" s="4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5"/>
      <c r="Q24" s="23"/>
      <c r="R24" s="23"/>
      <c r="S24" s="23"/>
    </row>
    <row r="25" spans="1:19" ht="12.75">
      <c r="A25" s="4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Q25" s="23"/>
      <c r="R25" s="23"/>
      <c r="S25" s="23"/>
    </row>
    <row r="26" spans="1:19" ht="12.75">
      <c r="A26" s="4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Q26" s="23"/>
      <c r="R26" s="23"/>
      <c r="S26" s="23"/>
    </row>
    <row r="27" spans="1:19" ht="12.75">
      <c r="A27" s="4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Q27" s="23"/>
      <c r="R27" s="23"/>
      <c r="S27" s="23"/>
    </row>
    <row r="28" spans="1:25" ht="12.75">
      <c r="A28" s="4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6"/>
      <c r="O28" s="46"/>
      <c r="P28" s="46"/>
      <c r="Q28" s="47" t="s">
        <v>62</v>
      </c>
      <c r="R28" s="23"/>
      <c r="S28" s="23"/>
      <c r="T28" s="46"/>
      <c r="U28" s="46"/>
      <c r="Y28" s="48" t="s">
        <v>62</v>
      </c>
    </row>
    <row r="29" spans="1:27" ht="12.75">
      <c r="A29" s="4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46"/>
      <c r="O29" s="46"/>
      <c r="P29" s="46"/>
      <c r="Q29" s="23"/>
      <c r="R29" s="23"/>
      <c r="S29" s="23"/>
      <c r="T29" s="46"/>
      <c r="U29" s="46"/>
      <c r="AA29" s="48"/>
    </row>
    <row r="30" spans="1:27" ht="12.75">
      <c r="A30" s="48" t="s">
        <v>63</v>
      </c>
      <c r="B30" s="23">
        <f>'εισαγωγη δεδομενων'!B7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46"/>
      <c r="O30" s="46"/>
      <c r="P30" s="46"/>
      <c r="Q30" s="23"/>
      <c r="R30" s="23"/>
      <c r="S30" s="23"/>
      <c r="T30" s="46"/>
      <c r="U30" s="46"/>
      <c r="AA30" s="48"/>
    </row>
    <row r="31" spans="1:27" ht="12.75">
      <c r="A31" s="51">
        <f>'εισαγωγη δεδομενων'!B8</f>
        <v>0</v>
      </c>
      <c r="B31" s="51"/>
      <c r="C31" s="5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46"/>
      <c r="O31" s="46"/>
      <c r="P31" s="46"/>
      <c r="Q31" s="23"/>
      <c r="R31" s="23"/>
      <c r="S31" s="23"/>
      <c r="T31" s="46"/>
      <c r="U31" s="46"/>
      <c r="AA31" s="48"/>
    </row>
    <row r="32" spans="1:27" ht="12.75">
      <c r="A32" s="51" t="s">
        <v>64</v>
      </c>
      <c r="B32" s="51"/>
      <c r="C32" s="5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46"/>
      <c r="O32" s="46"/>
      <c r="P32" s="46"/>
      <c r="Q32" s="23"/>
      <c r="R32" s="23"/>
      <c r="S32" s="23"/>
      <c r="T32" s="46"/>
      <c r="U32" s="46"/>
      <c r="AA32" s="48"/>
    </row>
    <row r="33" spans="1:27" ht="12.75">
      <c r="A33" s="44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46"/>
      <c r="O33" s="46"/>
      <c r="P33" s="46"/>
      <c r="Q33" s="23"/>
      <c r="R33" s="23"/>
      <c r="S33" s="23"/>
      <c r="T33" s="46"/>
      <c r="U33" s="46"/>
      <c r="AA33" s="48"/>
    </row>
    <row r="34" spans="1:27" ht="12.75">
      <c r="A34" s="4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46"/>
      <c r="O34" s="46"/>
      <c r="P34" s="46"/>
      <c r="R34" s="23"/>
      <c r="S34" s="23"/>
      <c r="T34" s="46"/>
      <c r="U34" s="46"/>
      <c r="AA34" s="48"/>
    </row>
    <row r="35" spans="1:21" ht="12.75">
      <c r="A35" s="52">
        <f>'εισαγωγη δεδομενων'!B5</f>
        <v>0</v>
      </c>
      <c r="B35" s="52"/>
      <c r="C35" s="52"/>
      <c r="N35" s="46"/>
      <c r="O35" s="46"/>
      <c r="P35" s="46"/>
      <c r="T35" s="46"/>
      <c r="U35" s="46"/>
    </row>
    <row r="36" spans="14:21" ht="12.75">
      <c r="N36" s="46"/>
      <c r="O36" s="46"/>
      <c r="P36" s="46"/>
      <c r="Q36" s="46"/>
      <c r="R36" s="46"/>
      <c r="S36" s="46"/>
      <c r="T36" s="46"/>
      <c r="U36" s="46"/>
    </row>
    <row r="37" spans="14:28" ht="12.75">
      <c r="N37" s="46"/>
      <c r="O37" s="46"/>
      <c r="P37" s="46"/>
      <c r="Q37" s="46"/>
      <c r="R37" s="46"/>
      <c r="S37" s="46"/>
      <c r="T37" s="46"/>
      <c r="U37" s="46"/>
      <c r="AB37" s="48"/>
    </row>
    <row r="38" spans="14:21" ht="12.75">
      <c r="N38" s="46"/>
      <c r="O38" s="46"/>
      <c r="P38" s="46"/>
      <c r="Q38" s="46"/>
      <c r="R38" s="46"/>
      <c r="S38" s="46"/>
      <c r="T38" s="46"/>
      <c r="U38" s="46"/>
    </row>
    <row r="39" spans="14:21" ht="12.75">
      <c r="N39" s="46"/>
      <c r="O39" s="46"/>
      <c r="P39" s="46"/>
      <c r="Q39" s="46"/>
      <c r="R39" s="46"/>
      <c r="S39" s="46"/>
      <c r="T39" s="46"/>
      <c r="U39" s="46"/>
    </row>
    <row r="40" spans="14:28" ht="12.75">
      <c r="N40" s="46"/>
      <c r="O40" s="46"/>
      <c r="P40" s="46"/>
      <c r="Q40" s="46"/>
      <c r="R40" s="46"/>
      <c r="S40" s="46"/>
      <c r="T40" s="46"/>
      <c r="U40" s="46"/>
      <c r="AB40" s="48"/>
    </row>
    <row r="41" spans="14:21" ht="12.75">
      <c r="N41" s="46"/>
      <c r="O41" s="46"/>
      <c r="P41" s="46"/>
      <c r="Q41" s="46"/>
      <c r="R41" s="46"/>
      <c r="S41" s="46"/>
      <c r="T41" s="46"/>
      <c r="U41" s="46"/>
    </row>
    <row r="42" spans="1:28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46"/>
      <c r="O42" s="46"/>
      <c r="P42" s="46"/>
      <c r="Q42" s="46"/>
      <c r="R42" s="46"/>
      <c r="S42" s="46"/>
      <c r="T42" s="46"/>
      <c r="U42" s="46"/>
      <c r="AB42" s="48"/>
    </row>
    <row r="43" spans="1:21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46"/>
      <c r="O43" s="46"/>
      <c r="P43" s="46"/>
      <c r="Q43" s="46"/>
      <c r="R43" s="46"/>
      <c r="S43" s="46"/>
      <c r="T43" s="46"/>
      <c r="U43" s="46"/>
    </row>
    <row r="44" spans="1:21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46"/>
      <c r="O44" s="46"/>
      <c r="P44" s="46"/>
      <c r="Q44" s="46"/>
      <c r="R44" s="46"/>
      <c r="S44" s="46"/>
      <c r="T44" s="46"/>
      <c r="U44" s="46"/>
    </row>
    <row r="45" spans="1:2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46"/>
      <c r="O45" s="46"/>
      <c r="P45" s="46"/>
      <c r="Q45" s="46"/>
      <c r="R45" s="46"/>
      <c r="S45" s="46"/>
      <c r="T45" s="46"/>
      <c r="U45" s="46"/>
    </row>
    <row r="46" spans="9:21" ht="12.75">
      <c r="I46" s="23"/>
      <c r="J46" s="23"/>
      <c r="K46" s="23"/>
      <c r="L46" s="23"/>
      <c r="M46" s="23"/>
      <c r="N46" s="46"/>
      <c r="O46" s="46"/>
      <c r="P46" s="46"/>
      <c r="Q46" s="46"/>
      <c r="R46" s="46"/>
      <c r="S46" s="46"/>
      <c r="T46" s="46"/>
      <c r="U46" s="46"/>
    </row>
    <row r="47" spans="9:21" ht="12.75">
      <c r="I47" s="23"/>
      <c r="J47" s="23"/>
      <c r="K47" s="23"/>
      <c r="L47" s="23"/>
      <c r="M47" s="23"/>
      <c r="N47" s="46"/>
      <c r="O47" s="46"/>
      <c r="P47" s="46"/>
      <c r="Q47" s="46"/>
      <c r="R47" s="46"/>
      <c r="S47" s="46"/>
      <c r="T47" s="46"/>
      <c r="U47" s="46"/>
    </row>
    <row r="48" spans="9:21" ht="12.75">
      <c r="I48" s="23"/>
      <c r="J48" s="23"/>
      <c r="K48" s="23"/>
      <c r="L48" s="23"/>
      <c r="M48" s="23"/>
      <c r="N48" s="46"/>
      <c r="O48" s="46"/>
      <c r="P48" s="46"/>
      <c r="Q48" s="46"/>
      <c r="R48" s="46"/>
      <c r="S48" s="46"/>
      <c r="T48" s="46"/>
      <c r="U48" s="46"/>
    </row>
    <row r="49" spans="9:21" ht="12.75">
      <c r="I49" s="23"/>
      <c r="J49" s="23"/>
      <c r="K49" s="23"/>
      <c r="L49" s="23"/>
      <c r="M49" s="23"/>
      <c r="N49" s="46"/>
      <c r="O49" s="46"/>
      <c r="P49" s="46"/>
      <c r="Q49" s="46"/>
      <c r="R49" s="46"/>
      <c r="S49" s="46"/>
      <c r="T49" s="46"/>
      <c r="U49" s="46"/>
    </row>
    <row r="50" spans="9:21" ht="12.75">
      <c r="I50" s="23"/>
      <c r="J50" s="23"/>
      <c r="K50" s="23"/>
      <c r="L50" s="23"/>
      <c r="M50" s="23"/>
      <c r="N50" s="46"/>
      <c r="O50" s="46"/>
      <c r="P50" s="46"/>
      <c r="Q50" s="46"/>
      <c r="R50" s="46"/>
      <c r="S50" s="46"/>
      <c r="T50" s="46"/>
      <c r="U50" s="46"/>
    </row>
    <row r="51" spans="9:21" ht="12.75">
      <c r="I51" s="23"/>
      <c r="J51" s="23"/>
      <c r="K51" s="23"/>
      <c r="L51" s="23"/>
      <c r="M51" s="23"/>
      <c r="N51" s="46"/>
      <c r="O51" s="46"/>
      <c r="P51" s="46"/>
      <c r="Q51" s="46"/>
      <c r="R51" s="46"/>
      <c r="S51" s="46"/>
      <c r="T51" s="46"/>
      <c r="U51" s="46"/>
    </row>
    <row r="52" spans="9:21" ht="12.75">
      <c r="I52" s="23"/>
      <c r="J52" s="23"/>
      <c r="K52" s="23"/>
      <c r="L52" s="23"/>
      <c r="M52" s="23"/>
      <c r="N52" s="46"/>
      <c r="O52" s="46"/>
      <c r="P52" s="46"/>
      <c r="Q52" s="46"/>
      <c r="R52" s="46"/>
      <c r="S52" s="46"/>
      <c r="T52" s="46"/>
      <c r="U52" s="46"/>
    </row>
    <row r="53" spans="9:21" ht="12.75">
      <c r="I53" s="23"/>
      <c r="J53" s="23"/>
      <c r="K53" s="23"/>
      <c r="L53" s="23"/>
      <c r="M53" s="23"/>
      <c r="N53" s="46"/>
      <c r="O53" s="46"/>
      <c r="P53" s="46"/>
      <c r="Q53" s="46"/>
      <c r="R53" s="46"/>
      <c r="S53" s="46"/>
      <c r="T53" s="46"/>
      <c r="U53" s="46"/>
    </row>
    <row r="54" spans="9:21" ht="12.75">
      <c r="I54" s="23"/>
      <c r="J54" s="23"/>
      <c r="K54" s="23"/>
      <c r="L54" s="23"/>
      <c r="M54" s="23"/>
      <c r="N54" s="46"/>
      <c r="O54" s="46"/>
      <c r="P54" s="46"/>
      <c r="Q54" s="46"/>
      <c r="R54" s="46"/>
      <c r="S54" s="46"/>
      <c r="T54" s="46"/>
      <c r="U54" s="46"/>
    </row>
    <row r="55" spans="9:21" ht="12.75">
      <c r="I55" s="23"/>
      <c r="J55" s="23"/>
      <c r="K55" s="23"/>
      <c r="L55" s="23"/>
      <c r="M55" s="23"/>
      <c r="N55" s="46"/>
      <c r="O55" s="46"/>
      <c r="P55" s="46"/>
      <c r="Q55" s="46"/>
      <c r="R55" s="46"/>
      <c r="S55" s="46"/>
      <c r="T55" s="46"/>
      <c r="U55" s="46"/>
    </row>
    <row r="56" spans="9:21" ht="12.75">
      <c r="I56" s="23"/>
      <c r="J56" s="23"/>
      <c r="K56" s="23"/>
      <c r="L56" s="23"/>
      <c r="M56" s="23"/>
      <c r="N56" s="46"/>
      <c r="O56" s="46"/>
      <c r="P56" s="46"/>
      <c r="Q56" s="46"/>
      <c r="R56" s="46"/>
      <c r="S56" s="46"/>
      <c r="T56" s="46"/>
      <c r="U56" s="46"/>
    </row>
    <row r="57" spans="9:21" ht="12.75">
      <c r="I57" s="23"/>
      <c r="J57" s="23"/>
      <c r="K57" s="23"/>
      <c r="L57" s="23"/>
      <c r="M57" s="23"/>
      <c r="N57" s="46"/>
      <c r="O57" s="46"/>
      <c r="P57" s="46"/>
      <c r="Q57" s="46"/>
      <c r="R57" s="46"/>
      <c r="S57" s="46"/>
      <c r="T57" s="46"/>
      <c r="U57" s="46"/>
    </row>
    <row r="58" spans="9:21" ht="12.75">
      <c r="I58" s="23"/>
      <c r="J58" s="23"/>
      <c r="K58" s="23"/>
      <c r="L58" s="23"/>
      <c r="M58" s="23"/>
      <c r="N58" s="46"/>
      <c r="O58" s="46"/>
      <c r="P58" s="46"/>
      <c r="Q58" s="46"/>
      <c r="R58" s="46"/>
      <c r="S58" s="46"/>
      <c r="T58" s="46"/>
      <c r="U58" s="46"/>
    </row>
    <row r="59" spans="9:21" ht="12.75">
      <c r="I59" s="23"/>
      <c r="J59" s="23"/>
      <c r="K59" s="23"/>
      <c r="L59" s="23"/>
      <c r="M59" s="23"/>
      <c r="N59" s="46"/>
      <c r="O59" s="46"/>
      <c r="P59" s="46"/>
      <c r="Q59" s="46"/>
      <c r="R59" s="46"/>
      <c r="S59" s="46"/>
      <c r="T59" s="46"/>
      <c r="U59" s="46"/>
    </row>
  </sheetData>
  <sheetProtection/>
  <mergeCells count="16">
    <mergeCell ref="T1:U1"/>
    <mergeCell ref="T2:U2"/>
    <mergeCell ref="T3:U3"/>
    <mergeCell ref="E6:U6"/>
    <mergeCell ref="E7:U7"/>
    <mergeCell ref="L8:Q8"/>
    <mergeCell ref="W11:X11"/>
    <mergeCell ref="A31:C31"/>
    <mergeCell ref="A32:C32"/>
    <mergeCell ref="A35:C35"/>
    <mergeCell ref="F10:F13"/>
    <mergeCell ref="I10:I13"/>
    <mergeCell ref="J10:P10"/>
    <mergeCell ref="U10:U13"/>
    <mergeCell ref="L11:P11"/>
    <mergeCell ref="J11:K11"/>
  </mergeCells>
  <printOptions horizontalCentered="1" verticalCentered="1"/>
  <pageMargins left="0" right="0.15763888888888888" top="0.39375" bottom="0.19652777777777777" header="0.5118055555555555" footer="0.5118055555555555"/>
  <pageSetup fitToHeight="1" fitToWidth="1" horizontalDpi="300" verticalDpi="3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Zeros="0" zoomScaleSheetLayoutView="100" zoomScalePageLayoutView="0" workbookViewId="0" topLeftCell="C1">
      <selection activeCell="R17" sqref="R17"/>
    </sheetView>
  </sheetViews>
  <sheetFormatPr defaultColWidth="8.125" defaultRowHeight="12.75"/>
  <cols>
    <col min="1" max="1" width="3.75390625" style="0" customWidth="1"/>
    <col min="2" max="2" width="19.125" style="0" customWidth="1"/>
    <col min="3" max="4" width="10.00390625" style="0" customWidth="1"/>
    <col min="5" max="5" width="7.625" style="0" customWidth="1"/>
    <col min="6" max="6" width="5.375" style="0" customWidth="1"/>
    <col min="7" max="7" width="7.125" style="0" customWidth="1"/>
    <col min="8" max="8" width="6.75390625" style="0" customWidth="1"/>
    <col min="9" max="9" width="8.875" style="0" customWidth="1"/>
    <col min="10" max="15" width="8.125" style="0" customWidth="1"/>
    <col min="16" max="16" width="6.75390625" style="0" customWidth="1"/>
    <col min="17" max="17" width="7.75390625" style="0" customWidth="1"/>
    <col min="18" max="18" width="9.00390625" style="0" customWidth="1"/>
    <col min="19" max="20" width="10.00390625" style="0" customWidth="1"/>
    <col min="21" max="21" width="4.25390625" style="0" customWidth="1"/>
    <col min="22" max="22" width="8.125" style="0" customWidth="1"/>
    <col min="23" max="23" width="11.875" style="0" customWidth="1"/>
    <col min="24" max="24" width="7.25390625" style="0" customWidth="1"/>
  </cols>
  <sheetData>
    <row r="1" spans="1:21" ht="12.75">
      <c r="A1" s="13" t="s">
        <v>21</v>
      </c>
      <c r="B1" s="13"/>
      <c r="C1" s="13"/>
      <c r="D1" s="13"/>
      <c r="E1" s="13"/>
      <c r="F1" s="13"/>
      <c r="G1" s="14"/>
      <c r="H1" s="14"/>
      <c r="I1" s="15"/>
      <c r="J1" s="15"/>
      <c r="K1" s="15"/>
      <c r="L1" s="16"/>
      <c r="M1" s="16"/>
      <c r="N1" s="17"/>
      <c r="O1" s="17"/>
      <c r="P1" s="17"/>
      <c r="Q1" s="17"/>
      <c r="R1" s="1" t="s">
        <v>0</v>
      </c>
      <c r="S1" s="1"/>
      <c r="T1" s="59">
        <f>'εισαγωγη δεδομενων'!F1</f>
        <v>0</v>
      </c>
      <c r="U1" s="59"/>
    </row>
    <row r="2" spans="1:21" ht="12.75">
      <c r="A2" s="13" t="s">
        <v>22</v>
      </c>
      <c r="B2" s="13"/>
      <c r="C2" s="13"/>
      <c r="D2" s="13"/>
      <c r="E2" s="13"/>
      <c r="F2" s="13"/>
      <c r="G2" s="14"/>
      <c r="H2" s="14"/>
      <c r="I2" s="15"/>
      <c r="J2" s="15"/>
      <c r="K2" s="15"/>
      <c r="L2" s="16"/>
      <c r="M2" s="16"/>
      <c r="N2" s="17"/>
      <c r="O2" s="17"/>
      <c r="P2" s="17"/>
      <c r="Q2" s="17"/>
      <c r="R2" s="1" t="s">
        <v>2</v>
      </c>
      <c r="S2" s="1"/>
      <c r="T2" s="59">
        <f>'εισαγωγη δεδομενων'!F2</f>
        <v>0</v>
      </c>
      <c r="U2" s="59"/>
    </row>
    <row r="3" spans="1:21" ht="12.75">
      <c r="A3" s="13" t="s">
        <v>23</v>
      </c>
      <c r="B3" s="13"/>
      <c r="C3" s="13"/>
      <c r="D3" s="13"/>
      <c r="E3" s="13"/>
      <c r="F3" s="13"/>
      <c r="G3" s="14"/>
      <c r="H3" s="14"/>
      <c r="I3" s="15"/>
      <c r="J3" s="15"/>
      <c r="K3" s="15"/>
      <c r="L3" s="16"/>
      <c r="M3" s="16"/>
      <c r="N3" s="17"/>
      <c r="O3" s="17"/>
      <c r="P3" s="17"/>
      <c r="Q3" s="17"/>
      <c r="R3" s="1" t="s">
        <v>4</v>
      </c>
      <c r="S3" s="1"/>
      <c r="T3" s="59">
        <f>'εισαγωγη δεδομενων'!F3</f>
        <v>0</v>
      </c>
      <c r="U3" s="59"/>
    </row>
    <row r="4" spans="1:21" ht="12.75">
      <c r="A4" s="13" t="s">
        <v>24</v>
      </c>
      <c r="B4" s="13"/>
      <c r="C4" s="13"/>
      <c r="D4" s="13"/>
      <c r="E4" s="13"/>
      <c r="F4" s="13"/>
      <c r="G4" s="14"/>
      <c r="H4" s="14"/>
      <c r="I4" s="15"/>
      <c r="J4" s="15"/>
      <c r="K4" s="15"/>
      <c r="L4" s="16"/>
      <c r="M4" s="16"/>
      <c r="N4" s="16"/>
      <c r="O4" s="16"/>
      <c r="P4" s="16"/>
      <c r="Q4" s="16"/>
      <c r="R4" s="18"/>
      <c r="S4" s="18"/>
      <c r="T4" s="16"/>
      <c r="U4" s="16"/>
    </row>
    <row r="5" spans="1:21" ht="12.75">
      <c r="A5" s="13" t="s">
        <v>25</v>
      </c>
      <c r="B5" s="13"/>
      <c r="C5" s="13"/>
      <c r="D5" s="13"/>
      <c r="E5" s="13"/>
      <c r="F5" s="13"/>
      <c r="G5" s="14"/>
      <c r="H5" s="14"/>
      <c r="I5" s="15"/>
      <c r="J5" s="15"/>
      <c r="K5" s="15"/>
      <c r="L5" s="16"/>
      <c r="M5" s="16"/>
      <c r="N5" s="16"/>
      <c r="O5" s="16"/>
      <c r="P5" s="16"/>
      <c r="Q5" s="16"/>
      <c r="R5" s="18"/>
      <c r="S5" s="18"/>
      <c r="T5" s="16"/>
      <c r="U5" s="16"/>
    </row>
    <row r="6" spans="1:21" ht="14.25">
      <c r="A6" s="13" t="s">
        <v>26</v>
      </c>
      <c r="B6" s="13"/>
      <c r="C6" s="13">
        <f>'εισαγωγη δεδομενων'!B2</f>
        <v>0</v>
      </c>
      <c r="D6" s="13"/>
      <c r="E6" s="60" t="s">
        <v>65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4.25">
      <c r="A7" s="13" t="s">
        <v>28</v>
      </c>
      <c r="B7" s="19">
        <f>'εισαγωγη δεδομενων'!B3</f>
        <v>0</v>
      </c>
      <c r="C7" s="19"/>
      <c r="D7" s="19"/>
      <c r="E7" s="60" t="s">
        <v>29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4.25">
      <c r="A8" s="13" t="s">
        <v>30</v>
      </c>
      <c r="B8" s="19">
        <f>'εισαγωγη δεδομενων'!B4</f>
        <v>0</v>
      </c>
      <c r="C8" s="19"/>
      <c r="D8" s="19"/>
      <c r="E8" s="20"/>
      <c r="F8" s="21"/>
      <c r="G8" s="21"/>
      <c r="H8" s="20" t="s">
        <v>31</v>
      </c>
      <c r="I8" s="21"/>
      <c r="J8" s="21"/>
      <c r="K8" s="21"/>
      <c r="L8" s="52">
        <f>'εισαγωγη δεδομενων'!B6</f>
        <v>0</v>
      </c>
      <c r="M8" s="52"/>
      <c r="N8" s="52"/>
      <c r="O8" s="52"/>
      <c r="P8" s="52"/>
      <c r="Q8" s="52"/>
      <c r="R8" s="21"/>
      <c r="S8" s="21"/>
      <c r="T8" s="21"/>
      <c r="U8" s="21"/>
    </row>
    <row r="9" spans="1:23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22"/>
      <c r="M9" s="16"/>
      <c r="N9" s="16"/>
      <c r="O9" s="16"/>
      <c r="P9" s="16"/>
      <c r="Q9" s="16"/>
      <c r="R9" s="16"/>
      <c r="S9" s="16"/>
      <c r="T9" s="16"/>
      <c r="U9" s="16"/>
      <c r="W9" s="23"/>
    </row>
    <row r="10" spans="1:21" ht="12.75" customHeight="1">
      <c r="A10" s="24"/>
      <c r="B10" s="24"/>
      <c r="C10" s="24"/>
      <c r="D10" s="24"/>
      <c r="E10" s="24"/>
      <c r="F10" s="53" t="s">
        <v>32</v>
      </c>
      <c r="G10" s="24"/>
      <c r="H10" s="24"/>
      <c r="I10" s="53" t="s">
        <v>33</v>
      </c>
      <c r="J10" s="56" t="s">
        <v>34</v>
      </c>
      <c r="K10" s="56"/>
      <c r="L10" s="56"/>
      <c r="M10" s="56"/>
      <c r="N10" s="56"/>
      <c r="O10" s="56"/>
      <c r="P10" s="56"/>
      <c r="Q10" s="24"/>
      <c r="R10" s="24"/>
      <c r="S10" s="24"/>
      <c r="T10" s="24"/>
      <c r="U10" s="55" t="s">
        <v>35</v>
      </c>
    </row>
    <row r="11" spans="1:24" ht="14.25">
      <c r="A11" s="24"/>
      <c r="B11" s="24"/>
      <c r="C11" s="24"/>
      <c r="D11" s="24"/>
      <c r="E11" s="24"/>
      <c r="F11" s="53"/>
      <c r="G11" s="24"/>
      <c r="H11" s="24"/>
      <c r="I11" s="53"/>
      <c r="J11" s="57" t="s">
        <v>37</v>
      </c>
      <c r="K11" s="58"/>
      <c r="L11" s="56" t="s">
        <v>38</v>
      </c>
      <c r="M11" s="56"/>
      <c r="N11" s="56"/>
      <c r="O11" s="56"/>
      <c r="P11" s="56"/>
      <c r="Q11" s="24" t="s">
        <v>39</v>
      </c>
      <c r="R11" s="24"/>
      <c r="S11" s="24"/>
      <c r="T11" s="24"/>
      <c r="U11" s="55"/>
      <c r="W11" s="50" t="s">
        <v>34</v>
      </c>
      <c r="X11" s="50"/>
    </row>
    <row r="12" spans="1:24" ht="12.75">
      <c r="A12" s="24" t="s">
        <v>66</v>
      </c>
      <c r="B12" s="25" t="s">
        <v>10</v>
      </c>
      <c r="C12" s="25" t="s">
        <v>11</v>
      </c>
      <c r="D12" s="25" t="s">
        <v>12</v>
      </c>
      <c r="E12" s="25" t="s">
        <v>13</v>
      </c>
      <c r="F12" s="53"/>
      <c r="G12" s="24" t="s">
        <v>41</v>
      </c>
      <c r="H12" s="24" t="s">
        <v>42</v>
      </c>
      <c r="I12" s="53"/>
      <c r="J12" s="24" t="s">
        <v>67</v>
      </c>
      <c r="K12" s="25" t="s">
        <v>45</v>
      </c>
      <c r="L12" s="24" t="s">
        <v>44</v>
      </c>
      <c r="M12" s="24" t="s">
        <v>45</v>
      </c>
      <c r="N12" s="24" t="s">
        <v>43</v>
      </c>
      <c r="O12" s="25" t="s">
        <v>68</v>
      </c>
      <c r="P12" s="24" t="s">
        <v>46</v>
      </c>
      <c r="Q12" s="24" t="s">
        <v>48</v>
      </c>
      <c r="R12" s="24" t="s">
        <v>49</v>
      </c>
      <c r="S12" s="24" t="s">
        <v>49</v>
      </c>
      <c r="T12" s="24" t="s">
        <v>50</v>
      </c>
      <c r="U12" s="55"/>
      <c r="W12" s="26"/>
      <c r="X12" s="27"/>
    </row>
    <row r="13" spans="1:24" ht="21" customHeight="1">
      <c r="A13" s="24"/>
      <c r="B13" s="25" t="s">
        <v>51</v>
      </c>
      <c r="C13" s="25"/>
      <c r="D13" s="25"/>
      <c r="E13" s="25"/>
      <c r="F13" s="53"/>
      <c r="G13" s="24" t="s">
        <v>52</v>
      </c>
      <c r="H13" s="24" t="s">
        <v>53</v>
      </c>
      <c r="I13" s="53"/>
      <c r="J13" s="28">
        <v>0.051</v>
      </c>
      <c r="K13" s="29">
        <v>0.03</v>
      </c>
      <c r="L13" s="29">
        <f>$X$13</f>
        <v>0.02</v>
      </c>
      <c r="M13" s="29">
        <v>0.03</v>
      </c>
      <c r="N13" s="30">
        <f>$X$15</f>
        <v>0.0255</v>
      </c>
      <c r="O13" s="30" t="s">
        <v>69</v>
      </c>
      <c r="P13" s="30">
        <v>0.01</v>
      </c>
      <c r="Q13" s="29">
        <f>$X$18</f>
        <v>0.2</v>
      </c>
      <c r="R13" s="24" t="s">
        <v>54</v>
      </c>
      <c r="S13" s="24" t="s">
        <v>70</v>
      </c>
      <c r="T13" s="24" t="s">
        <v>56</v>
      </c>
      <c r="U13" s="55"/>
      <c r="W13" s="31" t="s">
        <v>57</v>
      </c>
      <c r="X13" s="32">
        <v>0.02</v>
      </c>
    </row>
    <row r="14" spans="1:25" ht="12.75">
      <c r="A14" s="33">
        <v>1</v>
      </c>
      <c r="B14" s="34">
        <f>'εισαγωγη δεδομενων'!A10</f>
        <v>0</v>
      </c>
      <c r="C14" s="34">
        <f>'εισαγωγη δεδομενων'!B10</f>
        <v>0</v>
      </c>
      <c r="D14" s="34">
        <f>'εισαγωγη δεδομενων'!C10</f>
        <v>0</v>
      </c>
      <c r="E14" s="35">
        <f>'εισαγωγη δεδομενων'!D10</f>
        <v>0</v>
      </c>
      <c r="F14" s="35">
        <f>'εισαγωγη δεδομενων'!E10</f>
        <v>0</v>
      </c>
      <c r="G14" s="36">
        <f>'εισαγωγη δεδομενων'!G10</f>
        <v>16</v>
      </c>
      <c r="H14" s="36">
        <f>'εισαγωγη δεδομενων'!H10</f>
        <v>10</v>
      </c>
      <c r="I14" s="36">
        <f aca="true" t="shared" si="0" ref="I14:I19">G14*H14</f>
        <v>160</v>
      </c>
      <c r="J14" s="36">
        <f aca="true" t="shared" si="1" ref="J14:J19">I14*5.1/100</f>
        <v>8.16</v>
      </c>
      <c r="K14" s="36">
        <f>IF('εισαγωγη δεδομενων'!F10=TRUE,ROUND((I14*'διαθεση μονιμων'!$X$14),2),ROUND((I14*'διαθεση μονιμων'!$Y$14),2))</f>
        <v>4.8</v>
      </c>
      <c r="L14" s="36">
        <f aca="true" t="shared" si="2" ref="L14:L19">ROUND((I14*$X$13),2)</f>
        <v>3.2</v>
      </c>
      <c r="M14" s="36">
        <f>IF('εισαγωγη δεδομενων'!F10=TRUE,ROUND((I14*'διαθεση μονιμων'!$X$14),2),ROUND((I14*'διαθεση μονιμων'!$Y$14),2))</f>
        <v>4.8</v>
      </c>
      <c r="N14" s="36">
        <f aca="true" t="shared" si="3" ref="N14:N19">ROUND((I14*0.0255),2)</f>
        <v>4.08</v>
      </c>
      <c r="O14" s="36">
        <f aca="true" t="shared" si="4" ref="O14:O19">ROUND((I14*$X$13),2)</f>
        <v>3.2</v>
      </c>
      <c r="P14" s="36">
        <f aca="true" t="shared" si="5" ref="P14:P19">ROUND((I14*1%),2)</f>
        <v>1.6</v>
      </c>
      <c r="Q14" s="36">
        <f aca="true" t="shared" si="6" ref="Q14:Q19">ROUND(((I14-L14-M14-N14-O14-P14)*0.2-((I14-L14-M14-N14-O14-P14)*0.2*0.015)),2)</f>
        <v>28.19</v>
      </c>
      <c r="R14" s="36">
        <f aca="true" t="shared" si="7" ref="R14:R19">L14+M14+N14+O14+P14+Q14+J14+K14</f>
        <v>58.03</v>
      </c>
      <c r="S14" s="36">
        <f aca="true" t="shared" si="8" ref="S14:S19">I14+J14+K14</f>
        <v>172.96</v>
      </c>
      <c r="T14" s="36">
        <f aca="true" t="shared" si="9" ref="T14:T19">S14-R14</f>
        <v>114.93</v>
      </c>
      <c r="U14" s="33"/>
      <c r="W14" s="31" t="s">
        <v>58</v>
      </c>
      <c r="X14" s="32">
        <v>0.03</v>
      </c>
      <c r="Y14">
        <v>0.03</v>
      </c>
    </row>
    <row r="15" spans="1:24" ht="12.75">
      <c r="A15" s="33"/>
      <c r="B15" s="34">
        <f>'εισαγωγη δεδομενων'!A11</f>
        <v>0</v>
      </c>
      <c r="C15" s="34">
        <f>'εισαγωγη δεδομενων'!B11</f>
        <v>0</v>
      </c>
      <c r="D15" s="34">
        <f>'εισαγωγη δεδομενων'!C11</f>
        <v>0</v>
      </c>
      <c r="E15" s="35">
        <f>'εισαγωγη δεδομενων'!D11</f>
        <v>0</v>
      </c>
      <c r="F15" s="35">
        <f>'εισαγωγη δεδομενων'!E11</f>
        <v>0</v>
      </c>
      <c r="G15" s="36">
        <f>'εισαγωγη δεδομενων'!G11</f>
        <v>0</v>
      </c>
      <c r="H15" s="36">
        <f>'εισαγωγη δεδομενων'!H11</f>
        <v>0</v>
      </c>
      <c r="I15" s="36">
        <f t="shared" si="0"/>
        <v>0</v>
      </c>
      <c r="J15" s="36">
        <f t="shared" si="1"/>
        <v>0</v>
      </c>
      <c r="K15" s="36">
        <f>IF('εισαγωγη δεδομενων'!F11=TRUE,ROUND((I15*'διαθεση μονιμων'!$X$14),2),ROUND((I15*'διαθεση μονιμων'!$Y$14),2))</f>
        <v>0</v>
      </c>
      <c r="L15" s="36">
        <f t="shared" si="2"/>
        <v>0</v>
      </c>
      <c r="M15" s="36">
        <f>IF('εισαγωγη δεδομενων'!F11=TRUE,ROUND((I15*'διαθεση μονιμων'!$X$14),2),ROUND((I15*'διαθεση μονιμων'!$Y$14),2))</f>
        <v>0</v>
      </c>
      <c r="N15" s="36">
        <f t="shared" si="3"/>
        <v>0</v>
      </c>
      <c r="O15" s="36">
        <f t="shared" si="4"/>
        <v>0</v>
      </c>
      <c r="P15" s="36">
        <f t="shared" si="5"/>
        <v>0</v>
      </c>
      <c r="Q15" s="36">
        <f t="shared" si="6"/>
        <v>0</v>
      </c>
      <c r="R15" s="36">
        <f t="shared" si="7"/>
        <v>0</v>
      </c>
      <c r="S15" s="36">
        <f t="shared" si="8"/>
        <v>0</v>
      </c>
      <c r="T15" s="36">
        <f t="shared" si="9"/>
        <v>0</v>
      </c>
      <c r="U15" s="33"/>
      <c r="W15" s="31" t="s">
        <v>59</v>
      </c>
      <c r="X15" s="32">
        <v>0.0255</v>
      </c>
    </row>
    <row r="16" spans="1:24" ht="12.75">
      <c r="A16" s="33"/>
      <c r="B16" s="34">
        <f>'εισαγωγη δεδομενων'!A12</f>
        <v>0</v>
      </c>
      <c r="C16" s="34">
        <f>'εισαγωγη δεδομενων'!B12</f>
        <v>0</v>
      </c>
      <c r="D16" s="34">
        <f>'εισαγωγη δεδομενων'!C12</f>
        <v>0</v>
      </c>
      <c r="E16" s="35">
        <f>'εισαγωγη δεδομενων'!D12</f>
        <v>0</v>
      </c>
      <c r="F16" s="35">
        <f>'εισαγωγη δεδομενων'!E12</f>
        <v>0</v>
      </c>
      <c r="G16" s="36">
        <f>'εισαγωγη δεδομενων'!G12</f>
        <v>0</v>
      </c>
      <c r="H16" s="36">
        <f>'εισαγωγη δεδομενων'!H12</f>
        <v>0</v>
      </c>
      <c r="I16" s="36">
        <f t="shared" si="0"/>
        <v>0</v>
      </c>
      <c r="J16" s="36">
        <f t="shared" si="1"/>
        <v>0</v>
      </c>
      <c r="K16" s="36">
        <f>IF('εισαγωγη δεδομενων'!F12=TRUE,ROUND((I16*'διαθεση μονιμων'!$X$14),2),ROUND((I16*'διαθεση μονιμων'!$Y$14),2))</f>
        <v>0</v>
      </c>
      <c r="L16" s="36">
        <f t="shared" si="2"/>
        <v>0</v>
      </c>
      <c r="M16" s="36">
        <f>IF('εισαγωγη δεδομενων'!F12=TRUE,ROUND((I16*'διαθεση μονιμων'!$X$14),2),ROUND((I16*'διαθεση μονιμων'!$Y$14),2))</f>
        <v>0</v>
      </c>
      <c r="N16" s="36">
        <f t="shared" si="3"/>
        <v>0</v>
      </c>
      <c r="O16" s="36">
        <f t="shared" si="4"/>
        <v>0</v>
      </c>
      <c r="P16" s="36">
        <f t="shared" si="5"/>
        <v>0</v>
      </c>
      <c r="Q16" s="36">
        <f t="shared" si="6"/>
        <v>0</v>
      </c>
      <c r="R16" s="36">
        <f t="shared" si="7"/>
        <v>0</v>
      </c>
      <c r="S16" s="36">
        <f t="shared" si="8"/>
        <v>0</v>
      </c>
      <c r="T16" s="36">
        <f t="shared" si="9"/>
        <v>0</v>
      </c>
      <c r="U16" s="33"/>
      <c r="W16" s="37" t="s">
        <v>60</v>
      </c>
      <c r="X16" s="38">
        <f>SUM(X13:X15)</f>
        <v>0.0755</v>
      </c>
    </row>
    <row r="17" spans="1:24" ht="12.75">
      <c r="A17" s="33"/>
      <c r="B17" s="34">
        <f>'εισαγωγη δεδομενων'!A13</f>
        <v>0</v>
      </c>
      <c r="C17" s="34">
        <f>'εισαγωγη δεδομενων'!B13</f>
        <v>0</v>
      </c>
      <c r="D17" s="34">
        <f>'εισαγωγη δεδομενων'!C13</f>
        <v>0</v>
      </c>
      <c r="E17" s="35">
        <f>'εισαγωγη δεδομενων'!D13</f>
        <v>0</v>
      </c>
      <c r="F17" s="35">
        <f>'εισαγωγη δεδομενων'!E13</f>
        <v>0</v>
      </c>
      <c r="G17" s="36">
        <f>'εισαγωγη δεδομενων'!G13</f>
        <v>0</v>
      </c>
      <c r="H17" s="36">
        <f>'εισαγωγη δεδομενων'!H13</f>
        <v>0</v>
      </c>
      <c r="I17" s="36">
        <f t="shared" si="0"/>
        <v>0</v>
      </c>
      <c r="J17" s="36">
        <f t="shared" si="1"/>
        <v>0</v>
      </c>
      <c r="K17" s="36">
        <f>IF('εισαγωγη δεδομενων'!F13=TRUE,ROUND((I17*'διαθεση μονιμων'!$X$14),2),ROUND((I17*'διαθεση μονιμων'!$Y$14),2))</f>
        <v>0</v>
      </c>
      <c r="L17" s="36">
        <f t="shared" si="2"/>
        <v>0</v>
      </c>
      <c r="M17" s="36">
        <f>IF('εισαγωγη δεδομενων'!F13=TRUE,ROUND((I17*'διαθεση μονιμων'!$X$14),2),ROUND((I17*'διαθεση μονιμων'!$Y$14),2))</f>
        <v>0</v>
      </c>
      <c r="N17" s="36">
        <f t="shared" si="3"/>
        <v>0</v>
      </c>
      <c r="O17" s="36">
        <f t="shared" si="4"/>
        <v>0</v>
      </c>
      <c r="P17" s="36">
        <f t="shared" si="5"/>
        <v>0</v>
      </c>
      <c r="Q17" s="36">
        <f t="shared" si="6"/>
        <v>0</v>
      </c>
      <c r="R17" s="36">
        <f t="shared" si="7"/>
        <v>0</v>
      </c>
      <c r="S17" s="36">
        <f t="shared" si="8"/>
        <v>0</v>
      </c>
      <c r="T17" s="36">
        <f t="shared" si="9"/>
        <v>0</v>
      </c>
      <c r="U17" s="33"/>
      <c r="W17" s="26"/>
      <c r="X17" s="27"/>
    </row>
    <row r="18" spans="1:24" ht="12.75">
      <c r="A18" s="33"/>
      <c r="B18" s="34">
        <f>'εισαγωγη δεδομενων'!A14</f>
        <v>0</v>
      </c>
      <c r="C18" s="34">
        <f>'εισαγωγη δεδομενων'!B14</f>
        <v>0</v>
      </c>
      <c r="D18" s="34">
        <f>'εισαγωγη δεδομενων'!C14</f>
        <v>0</v>
      </c>
      <c r="E18" s="35">
        <f>'εισαγωγη δεδομενων'!D14</f>
        <v>0</v>
      </c>
      <c r="F18" s="35">
        <f>'εισαγωγη δεδομενων'!E14</f>
        <v>0</v>
      </c>
      <c r="G18" s="36">
        <f>'εισαγωγη δεδομενων'!G14</f>
        <v>0</v>
      </c>
      <c r="H18" s="36">
        <f>'εισαγωγη δεδομενων'!H14</f>
        <v>0</v>
      </c>
      <c r="I18" s="36">
        <f t="shared" si="0"/>
        <v>0</v>
      </c>
      <c r="J18" s="36">
        <f t="shared" si="1"/>
        <v>0</v>
      </c>
      <c r="K18" s="36">
        <f>IF('εισαγωγη δεδομενων'!F14=TRUE,ROUND((I18*'διαθεση μονιμων'!$X$14),2),ROUND((I18*'διαθεση μονιμων'!$Y$14),2))</f>
        <v>0</v>
      </c>
      <c r="L18" s="36">
        <f t="shared" si="2"/>
        <v>0</v>
      </c>
      <c r="M18" s="36">
        <f>IF('εισαγωγη δεδομενων'!F14=TRUE,ROUND((I18*'διαθεση μονιμων'!$X$14),2),ROUND((I18*'διαθεση μονιμων'!$Y$14),2))</f>
        <v>0</v>
      </c>
      <c r="N18" s="36">
        <f t="shared" si="3"/>
        <v>0</v>
      </c>
      <c r="O18" s="36">
        <f t="shared" si="4"/>
        <v>0</v>
      </c>
      <c r="P18" s="36">
        <f t="shared" si="5"/>
        <v>0</v>
      </c>
      <c r="Q18" s="36">
        <f t="shared" si="6"/>
        <v>0</v>
      </c>
      <c r="R18" s="36">
        <f t="shared" si="7"/>
        <v>0</v>
      </c>
      <c r="S18" s="36">
        <f t="shared" si="8"/>
        <v>0</v>
      </c>
      <c r="T18" s="36">
        <f t="shared" si="9"/>
        <v>0</v>
      </c>
      <c r="U18" s="33"/>
      <c r="W18" s="26" t="s">
        <v>61</v>
      </c>
      <c r="X18" s="32">
        <v>0.2</v>
      </c>
    </row>
    <row r="19" spans="1:21" ht="12.75">
      <c r="A19" s="33"/>
      <c r="B19" s="34">
        <f>'εισαγωγη δεδομενων'!A15</f>
        <v>0</v>
      </c>
      <c r="C19" s="34">
        <f>'εισαγωγη δεδομενων'!B15</f>
        <v>0</v>
      </c>
      <c r="D19" s="34">
        <f>'εισαγωγη δεδομενων'!C15</f>
        <v>0</v>
      </c>
      <c r="E19" s="35">
        <f>'εισαγωγη δεδομενων'!D15</f>
        <v>0</v>
      </c>
      <c r="F19" s="35">
        <f>'εισαγωγη δεδομενων'!E15</f>
        <v>0</v>
      </c>
      <c r="G19" s="36">
        <f>'εισαγωγη δεδομενων'!G15</f>
        <v>0</v>
      </c>
      <c r="H19" s="36">
        <f>'εισαγωγη δεδομενων'!H15</f>
        <v>0</v>
      </c>
      <c r="I19" s="36">
        <f t="shared" si="0"/>
        <v>0</v>
      </c>
      <c r="J19" s="36">
        <f t="shared" si="1"/>
        <v>0</v>
      </c>
      <c r="K19" s="36">
        <f>IF('εισαγωγη δεδομενων'!F15=TRUE,ROUND((I19*'διαθεση μονιμων'!$X$14),2),ROUND((I19*'διαθεση μονιμων'!$Y$14),2))</f>
        <v>0</v>
      </c>
      <c r="L19" s="36">
        <f t="shared" si="2"/>
        <v>0</v>
      </c>
      <c r="M19" s="36">
        <f>IF('εισαγωγη δεδομενων'!F15=TRUE,ROUND((I19*'διαθεση μονιμων'!$X$14),2),ROUND((I19*'διαθεση μονιμων'!$Y$14),2))</f>
        <v>0</v>
      </c>
      <c r="N19" s="36">
        <f t="shared" si="3"/>
        <v>0</v>
      </c>
      <c r="O19" s="36">
        <f t="shared" si="4"/>
        <v>0</v>
      </c>
      <c r="P19" s="36">
        <f t="shared" si="5"/>
        <v>0</v>
      </c>
      <c r="Q19" s="36">
        <f t="shared" si="6"/>
        <v>0</v>
      </c>
      <c r="R19" s="36">
        <f t="shared" si="7"/>
        <v>0</v>
      </c>
      <c r="S19" s="36">
        <f t="shared" si="8"/>
        <v>0</v>
      </c>
      <c r="T19" s="36">
        <f t="shared" si="9"/>
        <v>0</v>
      </c>
      <c r="U19" s="33"/>
    </row>
    <row r="20" spans="1:21" ht="12.75">
      <c r="A20" s="39"/>
      <c r="B20" s="40" t="s">
        <v>49</v>
      </c>
      <c r="C20" s="40"/>
      <c r="D20" s="40"/>
      <c r="E20" s="40"/>
      <c r="F20" s="40"/>
      <c r="G20" s="41">
        <f>SUM(G14:G19)</f>
        <v>16</v>
      </c>
      <c r="H20" s="41"/>
      <c r="I20" s="42">
        <f aca="true" t="shared" si="10" ref="I20:T20">SUM(I14:I19)</f>
        <v>160</v>
      </c>
      <c r="J20" s="42">
        <f t="shared" si="10"/>
        <v>8.16</v>
      </c>
      <c r="K20" s="42">
        <f t="shared" si="10"/>
        <v>4.8</v>
      </c>
      <c r="L20" s="42">
        <f t="shared" si="10"/>
        <v>3.2</v>
      </c>
      <c r="M20" s="42">
        <f t="shared" si="10"/>
        <v>4.8</v>
      </c>
      <c r="N20" s="42">
        <f t="shared" si="10"/>
        <v>4.08</v>
      </c>
      <c r="O20" s="42">
        <f t="shared" si="10"/>
        <v>3.2</v>
      </c>
      <c r="P20" s="42">
        <f t="shared" si="10"/>
        <v>1.6</v>
      </c>
      <c r="Q20" s="42">
        <f t="shared" si="10"/>
        <v>28.19</v>
      </c>
      <c r="R20" s="42">
        <f t="shared" si="10"/>
        <v>58.03</v>
      </c>
      <c r="S20" s="42">
        <f t="shared" si="10"/>
        <v>172.96</v>
      </c>
      <c r="T20" s="42">
        <f t="shared" si="10"/>
        <v>114.93</v>
      </c>
      <c r="U20" s="43"/>
    </row>
    <row r="22" spans="1:19" ht="12.75">
      <c r="A22" s="4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Q22" s="23"/>
      <c r="R22" s="23"/>
      <c r="S22" s="23"/>
    </row>
    <row r="23" spans="1:19" ht="12.75">
      <c r="A23" s="4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Q23" s="23"/>
      <c r="R23" s="23"/>
      <c r="S23" s="23"/>
    </row>
    <row r="24" spans="1:19" ht="12.75">
      <c r="A24" s="4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5"/>
      <c r="Q24" s="23"/>
      <c r="R24" s="23"/>
      <c r="S24" s="23"/>
    </row>
    <row r="25" spans="1:19" ht="12.75">
      <c r="A25" s="4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Q25" s="23"/>
      <c r="R25" s="23"/>
      <c r="S25" s="23"/>
    </row>
    <row r="26" spans="1:19" ht="12.75">
      <c r="A26" s="4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Q26" s="23"/>
      <c r="R26" s="23"/>
      <c r="S26" s="23"/>
    </row>
    <row r="27" spans="1:19" ht="12.75">
      <c r="A27" s="4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Q27" s="23"/>
      <c r="R27" s="23"/>
      <c r="S27" s="23"/>
    </row>
    <row r="28" spans="1:25" ht="12.75">
      <c r="A28" s="4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6"/>
      <c r="O28" s="46"/>
      <c r="P28" s="46"/>
      <c r="Q28" s="47" t="s">
        <v>62</v>
      </c>
      <c r="R28" s="23"/>
      <c r="S28" s="23"/>
      <c r="T28" s="46"/>
      <c r="U28" s="46"/>
      <c r="Y28" s="48" t="s">
        <v>62</v>
      </c>
    </row>
    <row r="29" spans="1:27" ht="12.75">
      <c r="A29" s="4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46"/>
      <c r="O29" s="46"/>
      <c r="P29" s="46"/>
      <c r="Q29" s="23"/>
      <c r="R29" s="23"/>
      <c r="S29" s="23"/>
      <c r="T29" s="46"/>
      <c r="U29" s="46"/>
      <c r="AA29" s="48"/>
    </row>
    <row r="30" spans="1:27" ht="12.75">
      <c r="A30" s="48" t="s">
        <v>63</v>
      </c>
      <c r="B30" s="23">
        <f>'εισαγωγη δεδομενων'!B7</f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46"/>
      <c r="O30" s="46"/>
      <c r="P30" s="46"/>
      <c r="Q30" s="23"/>
      <c r="R30" s="23"/>
      <c r="S30" s="23"/>
      <c r="T30" s="46"/>
      <c r="U30" s="46"/>
      <c r="AA30" s="48"/>
    </row>
    <row r="31" spans="1:27" ht="12.75">
      <c r="A31" s="51">
        <f>'εισαγωγη δεδομενων'!B8</f>
        <v>0</v>
      </c>
      <c r="B31" s="51"/>
      <c r="C31" s="5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46"/>
      <c r="O31" s="46"/>
      <c r="P31" s="46"/>
      <c r="Q31" s="23"/>
      <c r="R31" s="23"/>
      <c r="S31" s="23"/>
      <c r="T31" s="46"/>
      <c r="U31" s="46"/>
      <c r="AA31" s="48"/>
    </row>
    <row r="32" spans="1:27" ht="12.75">
      <c r="A32" s="51" t="s">
        <v>64</v>
      </c>
      <c r="B32" s="51"/>
      <c r="C32" s="5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46"/>
      <c r="O32" s="46"/>
      <c r="P32" s="46"/>
      <c r="Q32" s="23"/>
      <c r="R32" s="23"/>
      <c r="S32" s="23"/>
      <c r="T32" s="46"/>
      <c r="U32" s="46"/>
      <c r="AA32" s="48"/>
    </row>
    <row r="33" spans="1:27" ht="12.75">
      <c r="A33" s="44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46"/>
      <c r="O33" s="46"/>
      <c r="P33" s="46"/>
      <c r="Q33" s="23"/>
      <c r="R33" s="23"/>
      <c r="S33" s="23"/>
      <c r="T33" s="46"/>
      <c r="U33" s="46"/>
      <c r="AA33" s="48"/>
    </row>
    <row r="34" spans="1:27" ht="12.75">
      <c r="A34" s="4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46"/>
      <c r="O34" s="46"/>
      <c r="P34" s="46"/>
      <c r="R34" s="23"/>
      <c r="S34" s="23"/>
      <c r="T34" s="46"/>
      <c r="U34" s="46"/>
      <c r="AA34" s="48"/>
    </row>
    <row r="35" spans="1:21" ht="12.75">
      <c r="A35" s="52">
        <f>'εισαγωγη δεδομενων'!B5</f>
        <v>0</v>
      </c>
      <c r="B35" s="52"/>
      <c r="C35" s="52"/>
      <c r="N35" s="46"/>
      <c r="O35" s="46"/>
      <c r="P35" s="46"/>
      <c r="T35" s="46"/>
      <c r="U35" s="46"/>
    </row>
    <row r="36" spans="14:21" ht="12.75">
      <c r="N36" s="46"/>
      <c r="O36" s="46"/>
      <c r="P36" s="46"/>
      <c r="Q36" s="46"/>
      <c r="R36" s="46"/>
      <c r="S36" s="46"/>
      <c r="T36" s="46"/>
      <c r="U36" s="46"/>
    </row>
    <row r="37" spans="14:28" ht="12.75">
      <c r="N37" s="46"/>
      <c r="O37" s="46"/>
      <c r="P37" s="46"/>
      <c r="Q37" s="46"/>
      <c r="R37" s="46"/>
      <c r="S37" s="46"/>
      <c r="T37" s="46"/>
      <c r="U37" s="46"/>
      <c r="AB37" s="48"/>
    </row>
    <row r="38" spans="14:21" ht="12.75">
      <c r="N38" s="46"/>
      <c r="O38" s="46"/>
      <c r="P38" s="46"/>
      <c r="Q38" s="46"/>
      <c r="R38" s="46"/>
      <c r="S38" s="46"/>
      <c r="T38" s="46"/>
      <c r="U38" s="46"/>
    </row>
    <row r="39" spans="14:21" ht="12.75">
      <c r="N39" s="46"/>
      <c r="O39" s="46"/>
      <c r="P39" s="46"/>
      <c r="Q39" s="46"/>
      <c r="R39" s="46"/>
      <c r="S39" s="46"/>
      <c r="T39" s="46"/>
      <c r="U39" s="46"/>
    </row>
    <row r="40" spans="14:28" ht="12.75">
      <c r="N40" s="46"/>
      <c r="O40" s="46"/>
      <c r="P40" s="46"/>
      <c r="Q40" s="46"/>
      <c r="R40" s="46"/>
      <c r="S40" s="46"/>
      <c r="T40" s="46"/>
      <c r="U40" s="46"/>
      <c r="AB40" s="48"/>
    </row>
    <row r="41" spans="14:21" ht="12.75">
      <c r="N41" s="46"/>
      <c r="O41" s="46"/>
      <c r="P41" s="46"/>
      <c r="Q41" s="46"/>
      <c r="R41" s="46"/>
      <c r="S41" s="46"/>
      <c r="T41" s="46"/>
      <c r="U41" s="46"/>
    </row>
    <row r="42" spans="1:28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46"/>
      <c r="O42" s="46"/>
      <c r="P42" s="46"/>
      <c r="Q42" s="46"/>
      <c r="R42" s="46"/>
      <c r="S42" s="46"/>
      <c r="T42" s="46"/>
      <c r="U42" s="46"/>
      <c r="AB42" s="48"/>
    </row>
    <row r="43" spans="1:21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46"/>
      <c r="O43" s="46"/>
      <c r="P43" s="46"/>
      <c r="Q43" s="46"/>
      <c r="R43" s="46"/>
      <c r="S43" s="46"/>
      <c r="T43" s="46"/>
      <c r="U43" s="46"/>
    </row>
    <row r="44" spans="1:21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46"/>
      <c r="O44" s="46"/>
      <c r="P44" s="46"/>
      <c r="Q44" s="46"/>
      <c r="R44" s="46"/>
      <c r="S44" s="46"/>
      <c r="T44" s="46"/>
      <c r="U44" s="46"/>
    </row>
    <row r="45" spans="1:2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46"/>
      <c r="O45" s="46"/>
      <c r="P45" s="46"/>
      <c r="Q45" s="46"/>
      <c r="R45" s="46"/>
      <c r="S45" s="46"/>
      <c r="T45" s="46"/>
      <c r="U45" s="46"/>
    </row>
    <row r="46" spans="9:21" ht="12.75">
      <c r="I46" s="23"/>
      <c r="J46" s="23"/>
      <c r="K46" s="23"/>
      <c r="L46" s="23"/>
      <c r="M46" s="23"/>
      <c r="N46" s="46"/>
      <c r="O46" s="46"/>
      <c r="P46" s="46"/>
      <c r="Q46" s="46"/>
      <c r="R46" s="46"/>
      <c r="S46" s="46"/>
      <c r="T46" s="46"/>
      <c r="U46" s="46"/>
    </row>
    <row r="47" spans="9:21" ht="12.75">
      <c r="I47" s="23"/>
      <c r="J47" s="23"/>
      <c r="K47" s="23"/>
      <c r="L47" s="23"/>
      <c r="M47" s="23"/>
      <c r="N47" s="46"/>
      <c r="O47" s="46"/>
      <c r="P47" s="46"/>
      <c r="Q47" s="46"/>
      <c r="R47" s="46"/>
      <c r="S47" s="46"/>
      <c r="T47" s="46"/>
      <c r="U47" s="46"/>
    </row>
    <row r="48" spans="9:21" ht="12.75">
      <c r="I48" s="23"/>
      <c r="J48" s="23"/>
      <c r="K48" s="23"/>
      <c r="L48" s="23"/>
      <c r="M48" s="23"/>
      <c r="N48" s="46"/>
      <c r="O48" s="46"/>
      <c r="P48" s="46"/>
      <c r="Q48" s="46"/>
      <c r="R48" s="46"/>
      <c r="S48" s="46"/>
      <c r="T48" s="46"/>
      <c r="U48" s="46"/>
    </row>
    <row r="49" spans="9:21" ht="12.75">
      <c r="I49" s="23"/>
      <c r="J49" s="23"/>
      <c r="K49" s="23"/>
      <c r="L49" s="23"/>
      <c r="M49" s="23"/>
      <c r="N49" s="46"/>
      <c r="O49" s="46"/>
      <c r="P49" s="46"/>
      <c r="Q49" s="46"/>
      <c r="R49" s="46"/>
      <c r="S49" s="46"/>
      <c r="T49" s="46"/>
      <c r="U49" s="46"/>
    </row>
    <row r="50" spans="9:21" ht="12.75">
      <c r="I50" s="23"/>
      <c r="J50" s="23"/>
      <c r="K50" s="23"/>
      <c r="L50" s="23"/>
      <c r="M50" s="23"/>
      <c r="N50" s="46"/>
      <c r="O50" s="46"/>
      <c r="P50" s="46"/>
      <c r="Q50" s="46"/>
      <c r="R50" s="46"/>
      <c r="S50" s="46"/>
      <c r="T50" s="46"/>
      <c r="U50" s="46"/>
    </row>
    <row r="51" spans="9:21" ht="12.75">
      <c r="I51" s="23"/>
      <c r="J51" s="23"/>
      <c r="K51" s="23"/>
      <c r="L51" s="23"/>
      <c r="M51" s="23"/>
      <c r="N51" s="46"/>
      <c r="O51" s="46"/>
      <c r="P51" s="46"/>
      <c r="Q51" s="46"/>
      <c r="R51" s="46"/>
      <c r="S51" s="46"/>
      <c r="T51" s="46"/>
      <c r="U51" s="46"/>
    </row>
    <row r="52" spans="9:21" ht="12.75">
      <c r="I52" s="23"/>
      <c r="J52" s="23"/>
      <c r="K52" s="23"/>
      <c r="L52" s="23"/>
      <c r="M52" s="23"/>
      <c r="N52" s="46"/>
      <c r="O52" s="46"/>
      <c r="P52" s="46"/>
      <c r="Q52" s="46"/>
      <c r="R52" s="46"/>
      <c r="S52" s="46"/>
      <c r="T52" s="46"/>
      <c r="U52" s="46"/>
    </row>
    <row r="53" spans="9:21" ht="12.75">
      <c r="I53" s="23"/>
      <c r="J53" s="23"/>
      <c r="K53" s="23"/>
      <c r="L53" s="23"/>
      <c r="M53" s="23"/>
      <c r="N53" s="46"/>
      <c r="O53" s="46"/>
      <c r="P53" s="46"/>
      <c r="Q53" s="46"/>
      <c r="R53" s="46"/>
      <c r="S53" s="46"/>
      <c r="T53" s="46"/>
      <c r="U53" s="46"/>
    </row>
    <row r="54" spans="9:21" ht="12.75">
      <c r="I54" s="23"/>
      <c r="J54" s="23"/>
      <c r="K54" s="23"/>
      <c r="L54" s="23"/>
      <c r="M54" s="23"/>
      <c r="N54" s="46"/>
      <c r="O54" s="46"/>
      <c r="P54" s="46"/>
      <c r="Q54" s="46"/>
      <c r="R54" s="46"/>
      <c r="S54" s="46"/>
      <c r="T54" s="46"/>
      <c r="U54" s="46"/>
    </row>
    <row r="55" spans="9:21" ht="12.75">
      <c r="I55" s="23"/>
      <c r="J55" s="23"/>
      <c r="K55" s="23"/>
      <c r="L55" s="23"/>
      <c r="M55" s="23"/>
      <c r="N55" s="46"/>
      <c r="O55" s="46"/>
      <c r="P55" s="46"/>
      <c r="Q55" s="46"/>
      <c r="R55" s="46"/>
      <c r="S55" s="46"/>
      <c r="T55" s="46"/>
      <c r="U55" s="46"/>
    </row>
    <row r="56" spans="9:21" ht="12.75">
      <c r="I56" s="23"/>
      <c r="J56" s="23"/>
      <c r="K56" s="23"/>
      <c r="L56" s="23"/>
      <c r="M56" s="23"/>
      <c r="N56" s="46"/>
      <c r="O56" s="46"/>
      <c r="P56" s="46"/>
      <c r="Q56" s="46"/>
      <c r="R56" s="46"/>
      <c r="S56" s="46"/>
      <c r="T56" s="46"/>
      <c r="U56" s="46"/>
    </row>
    <row r="57" spans="9:21" ht="12.75">
      <c r="I57" s="23"/>
      <c r="J57" s="23"/>
      <c r="K57" s="23"/>
      <c r="L57" s="23"/>
      <c r="M57" s="23"/>
      <c r="N57" s="46"/>
      <c r="O57" s="46"/>
      <c r="P57" s="46"/>
      <c r="Q57" s="46"/>
      <c r="R57" s="46"/>
      <c r="S57" s="46"/>
      <c r="T57" s="46"/>
      <c r="U57" s="46"/>
    </row>
    <row r="58" spans="9:21" ht="12.75">
      <c r="I58" s="23"/>
      <c r="J58" s="23"/>
      <c r="K58" s="23"/>
      <c r="L58" s="23"/>
      <c r="M58" s="23"/>
      <c r="N58" s="46"/>
      <c r="O58" s="46"/>
      <c r="P58" s="46"/>
      <c r="Q58" s="46"/>
      <c r="R58" s="46"/>
      <c r="S58" s="46"/>
      <c r="T58" s="46"/>
      <c r="U58" s="46"/>
    </row>
    <row r="59" spans="9:21" ht="12.75">
      <c r="I59" s="23"/>
      <c r="J59" s="23"/>
      <c r="K59" s="23"/>
      <c r="L59" s="23"/>
      <c r="M59" s="23"/>
      <c r="N59" s="46"/>
      <c r="O59" s="46"/>
      <c r="P59" s="46"/>
      <c r="Q59" s="46"/>
      <c r="R59" s="46"/>
      <c r="S59" s="46"/>
      <c r="T59" s="46"/>
      <c r="U59" s="46"/>
    </row>
  </sheetData>
  <sheetProtection sheet="1" objects="1" scenarios="1"/>
  <mergeCells count="16">
    <mergeCell ref="T1:U1"/>
    <mergeCell ref="T2:U2"/>
    <mergeCell ref="T3:U3"/>
    <mergeCell ref="E6:U6"/>
    <mergeCell ref="E7:U7"/>
    <mergeCell ref="L8:Q8"/>
    <mergeCell ref="W11:X11"/>
    <mergeCell ref="A31:C31"/>
    <mergeCell ref="A32:C32"/>
    <mergeCell ref="A35:C35"/>
    <mergeCell ref="F10:F13"/>
    <mergeCell ref="I10:I13"/>
    <mergeCell ref="J10:P10"/>
    <mergeCell ref="U10:U13"/>
    <mergeCell ref="L11:P11"/>
    <mergeCell ref="J11:K11"/>
  </mergeCells>
  <printOptions horizontalCentered="1" verticalCentered="1"/>
  <pageMargins left="0" right="0.15763888888888888" top="0.39375" bottom="0.19652777777777777" header="0.5118055555555555" footer="0.5118055555555555"/>
  <pageSetup fitToHeight="1" fitToWidth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OIKONOMIKA</dc:creator>
  <cp:keywords/>
  <dc:description/>
  <cp:lastModifiedBy>OIKONOMIKA</cp:lastModifiedBy>
  <cp:lastPrinted>2020-10-08T09:32:29Z</cp:lastPrinted>
  <dcterms:created xsi:type="dcterms:W3CDTF">2014-10-02T08:06:43Z</dcterms:created>
  <dcterms:modified xsi:type="dcterms:W3CDTF">2021-11-26T10:36:53Z</dcterms:modified>
  <cp:category/>
  <cp:version/>
  <cp:contentType/>
  <cp:contentStatus/>
</cp:coreProperties>
</file>